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85" windowWidth="19800" windowHeight="10875"/>
  </bookViews>
  <sheets>
    <sheet name="Sheet1" sheetId="1" r:id="rId1"/>
    <sheet name="Sheet2" sheetId="2" r:id="rId2"/>
    <sheet name="Sheet3" sheetId="3" r:id="rId3"/>
  </sheets>
  <definedNames>
    <definedName name="_xlnm.Print_Area" localSheetId="0">Sheet1!$A$1:$H$153</definedName>
  </definedNames>
  <calcPr calcId="145621"/>
</workbook>
</file>

<file path=xl/calcChain.xml><?xml version="1.0" encoding="utf-8"?>
<calcChain xmlns="http://schemas.openxmlformats.org/spreadsheetml/2006/main">
  <c r="G148" i="1" l="1"/>
  <c r="G127" i="1"/>
  <c r="G107" i="1"/>
  <c r="G106" i="1"/>
  <c r="G105" i="1"/>
  <c r="G84" i="1"/>
  <c r="G83" i="1"/>
  <c r="G72" i="1"/>
  <c r="G71" i="1"/>
  <c r="G38" i="1"/>
  <c r="G37" i="1"/>
  <c r="G56" i="1"/>
  <c r="G57" i="1"/>
  <c r="G48" i="1"/>
  <c r="G47" i="1"/>
  <c r="G31" i="1" l="1"/>
  <c r="G7" i="1" l="1"/>
  <c r="G6" i="1"/>
  <c r="G145" i="1" l="1"/>
  <c r="G144" i="1"/>
  <c r="G149" i="1"/>
  <c r="G150" i="1"/>
  <c r="G147" i="1"/>
  <c r="G143" i="1"/>
  <c r="G146" i="1"/>
  <c r="G26" i="1"/>
  <c r="G27" i="1"/>
  <c r="G131" i="1"/>
  <c r="G126" i="1"/>
  <c r="G125" i="1"/>
  <c r="G124" i="1"/>
  <c r="G123" i="1"/>
  <c r="G122" i="1"/>
  <c r="G117" i="1"/>
  <c r="G121" i="1"/>
  <c r="G120" i="1"/>
  <c r="G119" i="1"/>
  <c r="G118" i="1"/>
  <c r="G116" i="1"/>
  <c r="G115" i="1"/>
  <c r="G114" i="1"/>
  <c r="G100" i="1"/>
  <c r="G110" i="1"/>
  <c r="G109" i="1"/>
  <c r="G108" i="1"/>
  <c r="G104" i="1"/>
  <c r="G103" i="1"/>
  <c r="G102" i="1"/>
  <c r="G101" i="1"/>
  <c r="G98" i="1"/>
  <c r="G99" i="1"/>
  <c r="G95" i="1"/>
  <c r="G94" i="1"/>
  <c r="G93" i="1"/>
  <c r="G92" i="1"/>
  <c r="G91" i="1"/>
  <c r="G90" i="1"/>
  <c r="G89" i="1"/>
  <c r="G88" i="1"/>
  <c r="G60" i="1"/>
  <c r="H111" i="1" l="1"/>
  <c r="H128" i="1"/>
  <c r="G82" i="1"/>
  <c r="G64" i="1"/>
  <c r="G46" i="1"/>
  <c r="G73" i="1" l="1"/>
  <c r="G78" i="1"/>
  <c r="G77" i="1"/>
  <c r="G76" i="1"/>
  <c r="G75" i="1"/>
  <c r="G81" i="1"/>
  <c r="G80" i="1"/>
  <c r="G79" i="1"/>
  <c r="G74" i="1"/>
  <c r="G70" i="1"/>
  <c r="G69" i="1"/>
  <c r="G68" i="1"/>
  <c r="G55" i="1"/>
  <c r="G54" i="1"/>
  <c r="G136" i="1"/>
  <c r="G63" i="1"/>
  <c r="G62" i="1"/>
  <c r="G61" i="1"/>
  <c r="G59" i="1"/>
  <c r="G58" i="1"/>
  <c r="G53" i="1"/>
  <c r="G52" i="1"/>
  <c r="G45" i="1"/>
  <c r="G44" i="1"/>
  <c r="G43" i="1"/>
  <c r="G36" i="1"/>
  <c r="G42" i="1"/>
  <c r="G41" i="1"/>
  <c r="G40" i="1"/>
  <c r="G39" i="1"/>
  <c r="G34" i="1"/>
  <c r="G30" i="1"/>
  <c r="G29" i="1"/>
  <c r="G28" i="1"/>
  <c r="H65" i="1" l="1"/>
  <c r="H85" i="1"/>
  <c r="H49" i="1"/>
  <c r="G134" i="1"/>
  <c r="G135" i="1"/>
  <c r="G25" i="1"/>
  <c r="G24" i="1"/>
  <c r="G23" i="1"/>
  <c r="G22" i="1"/>
  <c r="G21" i="1"/>
  <c r="G20" i="1"/>
  <c r="G19" i="1"/>
  <c r="G16" i="1"/>
  <c r="G10" i="1"/>
  <c r="G9" i="1"/>
  <c r="G5" i="1"/>
  <c r="G4" i="1"/>
  <c r="G139" i="1" l="1"/>
  <c r="H140" i="1" s="1"/>
  <c r="G153" i="1" l="1"/>
</calcChain>
</file>

<file path=xl/sharedStrings.xml><?xml version="1.0" encoding="utf-8"?>
<sst xmlns="http://schemas.openxmlformats.org/spreadsheetml/2006/main" count="468" uniqueCount="267">
  <si>
    <t>Photon Counting</t>
  </si>
  <si>
    <t>Item</t>
  </si>
  <si>
    <t>company</t>
  </si>
  <si>
    <t>details</t>
  </si>
  <si>
    <t>part num</t>
  </si>
  <si>
    <t>quant</t>
  </si>
  <si>
    <t>unit cost</t>
  </si>
  <si>
    <t>total cost</t>
  </si>
  <si>
    <t>SPCM-EDU CD3375</t>
  </si>
  <si>
    <t>ALPhA www.advlab.org</t>
  </si>
  <si>
    <t>opaque jacket fiber (50 micron)</t>
  </si>
  <si>
    <t>SPCM-QC9</t>
  </si>
  <si>
    <t>Photon counters</t>
  </si>
  <si>
    <t>One set of (4) Single-Photon Counting Modules (Excelitas), for educational use</t>
  </si>
  <si>
    <t>fibers</t>
  </si>
  <si>
    <t>power supplies</t>
  </si>
  <si>
    <t>Altera</t>
  </si>
  <si>
    <t>DE2</t>
  </si>
  <si>
    <t>Homemade</t>
  </si>
  <si>
    <t>See DE2 Coincidence unit info</t>
  </si>
  <si>
    <t>FPGA coincidence unit</t>
  </si>
  <si>
    <t>Adapter box for FPGA</t>
  </si>
  <si>
    <t xml:space="preserve">Computer with LabVIEW </t>
  </si>
  <si>
    <t>Thorlabs</t>
  </si>
  <si>
    <t>Beam block for violet laser</t>
  </si>
  <si>
    <t>LB1</t>
  </si>
  <si>
    <t>2 turning mirrors for violet light, with mount</t>
  </si>
  <si>
    <t>KM100-E02</t>
  </si>
  <si>
    <t>ID12</t>
  </si>
  <si>
    <t>Violet half-wave plate</t>
  </si>
  <si>
    <t>CVI Melles Griot</t>
  </si>
  <si>
    <t>Mount for violet half-wave plate</t>
  </si>
  <si>
    <t>RSP1</t>
  </si>
  <si>
    <t>Newlight Photonics</t>
  </si>
  <si>
    <t>BBO: 5x5x3 mm, theta = 29.3 deg, Type I PDC, cone angle 3 deg, AR coated at 810/405 nm, mounted 1" anodized Al holder</t>
  </si>
  <si>
    <t>Mount for down-conversion crystal</t>
  </si>
  <si>
    <t>TR2</t>
  </si>
  <si>
    <t>Down Conversion</t>
  </si>
  <si>
    <t>Needs 2 RS232 COM  ports (or suitable adapters)</t>
  </si>
  <si>
    <t>Kinematic mount</t>
  </si>
  <si>
    <t>Mount for laser</t>
  </si>
  <si>
    <t>KM100T</t>
  </si>
  <si>
    <t>adapter</t>
  </si>
  <si>
    <t>Tools</t>
  </si>
  <si>
    <t>SPW301</t>
  </si>
  <si>
    <t>for Aspheric optics</t>
  </si>
  <si>
    <t>spanner wrench</t>
  </si>
  <si>
    <t>BA1</t>
  </si>
  <si>
    <t>base</t>
  </si>
  <si>
    <t>2" post</t>
  </si>
  <si>
    <t>PH2</t>
  </si>
  <si>
    <t>2" post holder</t>
  </si>
  <si>
    <t>iris for defining violet beam</t>
  </si>
  <si>
    <t>SPW602</t>
  </si>
  <si>
    <t>For SM1 lens tubes</t>
  </si>
  <si>
    <t>KM100</t>
  </si>
  <si>
    <t>Down-conversion crystal (long crystal for single-crystal expts)</t>
  </si>
  <si>
    <t>Alignment Laser</t>
  </si>
  <si>
    <t>cable</t>
  </si>
  <si>
    <t>KC1-T</t>
  </si>
  <si>
    <t>adapter for coupling lens</t>
  </si>
  <si>
    <t>AD11F</t>
  </si>
  <si>
    <t>Cage assembly rod - 3"</t>
  </si>
  <si>
    <t>ER3</t>
  </si>
  <si>
    <t>Threaded Cage Plate</t>
  </si>
  <si>
    <t>CP02</t>
  </si>
  <si>
    <t>Lens Tube 1"</t>
  </si>
  <si>
    <t>SM1L10</t>
  </si>
  <si>
    <t>FC connector fiber coupling lens</t>
  </si>
  <si>
    <t>mount</t>
  </si>
  <si>
    <t>fiber coupling lens</t>
  </si>
  <si>
    <t>cage rods</t>
  </si>
  <si>
    <t>plate</t>
  </si>
  <si>
    <t>lens tube</t>
  </si>
  <si>
    <t>Fiber-Coupled Detectors (4-channel)</t>
  </si>
  <si>
    <t>1" mount for fiber lens</t>
  </si>
  <si>
    <t>Lens</t>
  </si>
  <si>
    <t>C220TME-B</t>
  </si>
  <si>
    <t>f=11mm, NA=0.25, AR coat 600-1050nm</t>
  </si>
  <si>
    <t>S1TM09</t>
  </si>
  <si>
    <t>fiber adapter</t>
  </si>
  <si>
    <t xml:space="preserve">FC fiber to SM1 </t>
  </si>
  <si>
    <t>Lens to SM1</t>
  </si>
  <si>
    <t>SM1FC</t>
  </si>
  <si>
    <t>kinematic mount</t>
  </si>
  <si>
    <t>SM1 lens tube, 1"</t>
  </si>
  <si>
    <t>SPW909</t>
  </si>
  <si>
    <t>TOTAL</t>
  </si>
  <si>
    <t>Optical Filters (4-channel)</t>
  </si>
  <si>
    <t>Cage assembly rod - 4"</t>
  </si>
  <si>
    <t>ER4</t>
  </si>
  <si>
    <t>FGL780</t>
  </si>
  <si>
    <t>780 nm longpass filter in filtering unit</t>
  </si>
  <si>
    <t>RG780 filter</t>
  </si>
  <si>
    <t>SM1RR</t>
  </si>
  <si>
    <t>retaining ring</t>
  </si>
  <si>
    <t>For holding filters</t>
  </si>
  <si>
    <t>For fiber coupling lens focus adjustment</t>
  </si>
  <si>
    <t>Pacer/USA</t>
  </si>
  <si>
    <t>Pasternack</t>
  </si>
  <si>
    <t>PE300013-1</t>
  </si>
  <si>
    <t>1m multimode, FC connectors</t>
  </si>
  <si>
    <t>fiber patch cable</t>
  </si>
  <si>
    <t>Surge protector</t>
  </si>
  <si>
    <t>computer-type surge protecting power strip for SPCM power supplies</t>
  </si>
  <si>
    <t>Educational FPGA board</t>
  </si>
  <si>
    <t>lens adapter</t>
  </si>
  <si>
    <t>irises for defining downconversion beams</t>
  </si>
  <si>
    <t>Polarizing beam splitter mount</t>
  </si>
  <si>
    <t>KM100P</t>
  </si>
  <si>
    <t>Clamping arm for polarizing beam splitter mount</t>
  </si>
  <si>
    <t>PM1</t>
  </si>
  <si>
    <t>Down conversion half-wave plate</t>
  </si>
  <si>
    <t xml:space="preserve">Grangier Experiment </t>
  </si>
  <si>
    <t>Polarizing beamsplitter</t>
  </si>
  <si>
    <t>Single-Photon Interference</t>
  </si>
  <si>
    <t>Beam Displacing Polarizers</t>
  </si>
  <si>
    <t>BD40</t>
  </si>
  <si>
    <t>4 mm beam displacement</t>
  </si>
  <si>
    <t>(need 3, have one from Grangier)</t>
  </si>
  <si>
    <t>Newport</t>
  </si>
  <si>
    <t>Suprema mount</t>
  </si>
  <si>
    <t>SN100-F2KN</t>
  </si>
  <si>
    <t>beamdisplacing prism mounts</t>
  </si>
  <si>
    <t>Stepper motor and controller</t>
  </si>
  <si>
    <t>NSC200-KT</t>
  </si>
  <si>
    <t>3 meter cable</t>
  </si>
  <si>
    <t>NSC-CB3</t>
  </si>
  <si>
    <t>RS485-232 adapter</t>
  </si>
  <si>
    <t>NSC-485-232-I</t>
  </si>
  <si>
    <t>rotation stage for half-wave plate</t>
  </si>
  <si>
    <t xml:space="preserve">Hardy/Bell </t>
  </si>
  <si>
    <t>phase adjuster for 2 crystal downconversion</t>
  </si>
  <si>
    <t>MTI Crystals http://www.mtixtl.com/</t>
  </si>
  <si>
    <t>SOX101005S2</t>
  </si>
  <si>
    <t>x-cut 10x10x0.5 mm quartz substrate polished on 2 sides NOTE: for better results, replace this with thin BBO (optional equipment, below)</t>
  </si>
  <si>
    <t xml:space="preserve"> use with half-waveplate to make adjustable beamsplitter</t>
  </si>
  <si>
    <t>Down-conversion crystals (double crystal)</t>
  </si>
  <si>
    <t>need 2, have 1 from Grangier expt. NOTE: Could replace with Rochon polarizers for better results (optional equipment, below)</t>
  </si>
  <si>
    <t>mount for quartz phase adjuster</t>
  </si>
  <si>
    <t>1/2 lens mount</t>
  </si>
  <si>
    <t>LMR05</t>
  </si>
  <si>
    <t>9mm adapter to hold 10mm crystal</t>
  </si>
  <si>
    <t>LMRA9</t>
  </si>
  <si>
    <t>multi-axis box for motion controller</t>
  </si>
  <si>
    <t>8-axis switchbox</t>
  </si>
  <si>
    <t>NSC-SB</t>
  </si>
  <si>
    <t>motor-controlled rotation stage</t>
  </si>
  <si>
    <t>NSR1</t>
  </si>
  <si>
    <t>need adapter to raise height from 3" to 4"</t>
  </si>
  <si>
    <t>Quantum State Measurement</t>
  </si>
  <si>
    <t>Linear polarizer</t>
  </si>
  <si>
    <t>Edmund Optics</t>
  </si>
  <si>
    <t>NT54-926</t>
  </si>
  <si>
    <t>rotation stage for linear polarizer</t>
  </si>
  <si>
    <t>Cheap linear polarizer. Not great specs at 810nm, but good enough</t>
  </si>
  <si>
    <t>SUB-TOTAL</t>
  </si>
  <si>
    <t>Optional Equipment</t>
  </si>
  <si>
    <t>CCD Camera</t>
  </si>
  <si>
    <t>Rochon polarizers, 15 degree beam deviation, AR 670-1064 nm</t>
  </si>
  <si>
    <t>RCHP-15-CA- 670-1064</t>
  </si>
  <si>
    <t>high quality polarizing beamsplitters for local realism experiments</t>
  </si>
  <si>
    <t>SuperCircuits</t>
  </si>
  <si>
    <t>Down-conversion crystal (short crystal)</t>
  </si>
  <si>
    <t>replaces quartz crystal for phase adjustment in Hardy/Bell expts. Compensates group-velocity dispersion for better entanglement. Can also use for Grangier Expt.</t>
  </si>
  <si>
    <t>F1VM400LCD</t>
  </si>
  <si>
    <t>Fiber Instrument Sales</t>
  </si>
  <si>
    <t>Very useful for inpecting fibers for dirt/scratches. Comes with LCD monitor</t>
  </si>
  <si>
    <t>video fiber microscope</t>
  </si>
  <si>
    <t>F16270S</t>
  </si>
  <si>
    <t>fiber cleaner</t>
  </si>
  <si>
    <t>Cleans fiber tips</t>
  </si>
  <si>
    <t>NI USB-6210</t>
  </si>
  <si>
    <t>A/D for LabVIEW MCA</t>
  </si>
  <si>
    <t>National Instruments</t>
  </si>
  <si>
    <t>TAC</t>
  </si>
  <si>
    <t>Ortec</t>
  </si>
  <si>
    <t>Time-to-Amplitude Converter for observing timing of photon pairs (NOTE: you'll also need a NIM crate to plug this into--most labs have one lying around somewhere)</t>
  </si>
  <si>
    <t>use with TAC to display histogram of photon-pair timing</t>
  </si>
  <si>
    <t>Quarter-wave plates</t>
  </si>
  <si>
    <t>PC212XS</t>
  </si>
  <si>
    <t>BBO: 5x5x0.5 mm, cut for Type I SPDC pumped by 405nm with the
external half opening angle of 3 deg, theta=29.3deg., AR coated at 810/405 nm, mounted 1" anodized Al holder</t>
  </si>
  <si>
    <t>Paired BBO (2pcs) for photon entanglement, size 5x5x0.5 mm(each), cut
for Type I PDC pumped by 405nm with the external half opening angle of 3
deg, theta=29.3deg., AR coated at 810/405 nm, mounted back-to-back with one
crystal rotated by 90 degree about axis normal to incident face in an 1"
anodized Al holder</t>
  </si>
  <si>
    <t>653-0061</t>
  </si>
  <si>
    <t>Allied Electronics</t>
  </si>
  <si>
    <t>Phihong PSAA15W-050-R</t>
  </si>
  <si>
    <t>Phihong AC15WNAR</t>
  </si>
  <si>
    <t>Power cord</t>
  </si>
  <si>
    <t>653-0097</t>
  </si>
  <si>
    <t>Optical table or breadboard</t>
  </si>
  <si>
    <t>4x6 is luxury, 3x5 is sufficient. 3x4 might work, but I think  you'd be cramped</t>
  </si>
  <si>
    <t>Laser Safety glasses</t>
  </si>
  <si>
    <t>lasershields.com</t>
  </si>
  <si>
    <t>Filter: YLW</t>
  </si>
  <si>
    <t>the YLW filter eliminates the strong blue pump, but allows you to see the 810nm alignment laser. To eliminate that as well, get filter CYN</t>
  </si>
  <si>
    <t>PAR20-66-0AG-120AN</t>
  </si>
  <si>
    <t>LEDtronics.com</t>
  </si>
  <si>
    <t>Green LED safe-lights</t>
  </si>
  <si>
    <t>illuminates lab, but blocked by filters</t>
  </si>
  <si>
    <t>SM1L05</t>
  </si>
  <si>
    <t>for swapping with alignment laser</t>
  </si>
  <si>
    <t>ADAFCB2</t>
  </si>
  <si>
    <t>FC/PC to FC/PC Dual L-Bracket Mating Sleeve, Wide Key</t>
  </si>
  <si>
    <t>KM100PM</t>
  </si>
  <si>
    <t>PM3</t>
  </si>
  <si>
    <t>WPA03-H-810</t>
  </si>
  <si>
    <t>Newlightphotonics.com</t>
  </si>
  <si>
    <t>WPA03-Q-810</t>
  </si>
  <si>
    <t>WPA03-H-405</t>
  </si>
  <si>
    <t>F220FC-780</t>
  </si>
  <si>
    <t>PBS122</t>
  </si>
  <si>
    <t>Violet laser - 405 nm, 150 mW, runs on 12VDC</t>
  </si>
  <si>
    <t>Aixiz.com</t>
  </si>
  <si>
    <t>laser with TEC and power supply</t>
  </si>
  <si>
    <t>AIX-405-150T</t>
  </si>
  <si>
    <t>12V, 6W, DC power supply</t>
  </si>
  <si>
    <t>your favorite supplier</t>
  </si>
  <si>
    <t>wall wart power supply</t>
  </si>
  <si>
    <t>AD808-101235</t>
  </si>
  <si>
    <t>808nm laser diode module</t>
  </si>
  <si>
    <t>10mW, runs on 3VDC</t>
  </si>
  <si>
    <t>3V DC power supply</t>
  </si>
  <si>
    <t>AD12F</t>
  </si>
  <si>
    <t>adapter for laser</t>
  </si>
  <si>
    <t>You'll need to build something</t>
  </si>
  <si>
    <t>OZ Optics</t>
  </si>
  <si>
    <t>FOSS-21-3S-4/125-635-S-1</t>
  </si>
  <si>
    <t>FOSS-21-3S-5/125-810-S-1</t>
  </si>
  <si>
    <t>fiber-coupled source in yellow box, 1mW, red (worse alignment, visible unaided)</t>
  </si>
  <si>
    <t>fiber-coupled source in yellow box, 1mW (better alignment, requires camera to see)</t>
  </si>
  <si>
    <t>micro-video camera to easily see 810nm alignment laser (can use LCD monitor that comes with Fiber microscope to display image) -- or buy (used?) videocam w/ nightvision mode</t>
  </si>
  <si>
    <t>SM1L3</t>
  </si>
  <si>
    <t>Need four IF did not already get them in the "fiber-coupled detectors" section above.</t>
  </si>
  <si>
    <t>FC connector fiber coupling lens (can use this and next item instead of previous four items; would need four)</t>
  </si>
  <si>
    <t>adapter for coupling lens (see above, would need four)</t>
  </si>
  <si>
    <t>FC connector fiber coupling lens (can use this and next item instead of previous three items, would need eight)</t>
  </si>
  <si>
    <t>adapter for coupling lens (see above, would need eight)</t>
  </si>
  <si>
    <t>OPTION:  Thorlabs alternative</t>
  </si>
  <si>
    <t>Z806</t>
  </si>
  <si>
    <t>6mm travel DC servo motor actuator; use with next two items instead of previous four Newport items?</t>
  </si>
  <si>
    <t>TDC001</t>
  </si>
  <si>
    <t>TPS001</t>
  </si>
  <si>
    <t>OPTION:  filters on initial fiber-coupling stage:  SM1 lens tube, 1" long</t>
  </si>
  <si>
    <t>OPTION:  filters on initial fiber-coupling stage:  SM1 lens tube, 0.3" long</t>
  </si>
  <si>
    <t>OPTION: fiber coupling lens</t>
  </si>
  <si>
    <t>OPTION: adapter</t>
  </si>
  <si>
    <t>OPTION:  fiber coupling lens</t>
  </si>
  <si>
    <t>OPTION:  adapter</t>
  </si>
  <si>
    <t>OPTION:  laser diode source, fiber-optic (635nm)</t>
  </si>
  <si>
    <t>OPTION:  laser diode source, fiber-optic (810nm)</t>
  </si>
  <si>
    <t>Newstep actuator and controller:  controller also works with Newport rotation mounts</t>
  </si>
  <si>
    <t>T-Cube power supply (not necessary if bundle with motorized rotation mounts in next section)</t>
  </si>
  <si>
    <t>T-Cube motor controller, can switch between this and Thorlabs rotation stages, rotation mounts.  Note if purchase Thorlabs motorized rotation mounts in next section, get the TDC001 bundled with them, omit this separate item, and save $.</t>
  </si>
  <si>
    <t>motorized rotation stage/mount with TDC001 controller and power supply bundled; need two.  Can switch this item between rotation mount (on post, rotates about horizontal axis) and rotation stage (flat on table, rotates about vertical axis)</t>
  </si>
  <si>
    <t>spanner wrench (only for making own fiber coupling setup)</t>
  </si>
  <si>
    <t>OPTION:  precompensation crystal (long quartz)</t>
  </si>
  <si>
    <t>quartz:  optic axis perpendicular to propagation direction (a-cut), 5x5x5.68mm, AR coated at 405nm, mounted 1" anodized Al holder</t>
  </si>
  <si>
    <t>option changes total cost by?</t>
  </si>
  <si>
    <t>filter-on-front option changes total cost by?</t>
  </si>
  <si>
    <t>Instead of purchasing most of the items in this "optical filters" section, omit everything in this "optical filters" section except the filters themselves and purchase these short lens tubes (one for each of the four channels).   Your filters will go in these and screw into the front of your fiber coupler units right on the table; you may want to screw them in and out often when using an alignment laser.  (You will NEED to if you use a 635-nm alignment laser.)</t>
  </si>
  <si>
    <t>Thorlabs option changes cost by? (for this section ONLY)</t>
  </si>
  <si>
    <t>Thorlabs option changes cost by?  (if choose Thorlabs here AND in previous section)</t>
  </si>
  <si>
    <t>option changes total cost by? (including change in "tools" items)</t>
  </si>
  <si>
    <t>could be as low as (with cheapest options?)</t>
  </si>
  <si>
    <t>OPTION cost adjustments</t>
  </si>
  <si>
    <t>PRM1Z8E</t>
  </si>
  <si>
    <t>For the purpose of improving the entanglement ONLY, you can use this instead of the BBO listed immediately above.  Smaller dispersion of quartz and larger thickness of this crystal means performance is less sensitive to exact thickness of the crystal shipped from manufacturer.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</si>
</sst>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5" x14ac:knownFonts="1">
    <font>
      <sz val="11"/>
      <color theme="1"/>
      <name val="Calibri"/>
      <family val="2"/>
      <scheme val="minor"/>
    </font>
    <font>
      <sz val="10"/>
      <name val="Arial"/>
      <family val="2"/>
    </font>
    <font>
      <b/>
      <u/>
      <sz val="10"/>
      <name val="Arial"/>
      <family val="2"/>
    </font>
    <font>
      <sz val="10"/>
      <color theme="1"/>
      <name val="Arial"/>
      <family val="2"/>
    </font>
    <font>
      <b/>
      <u/>
      <sz val="10"/>
      <color theme="1"/>
      <name val="Arial"/>
      <family val="2"/>
    </font>
    <font>
      <sz val="10"/>
      <color rgb="FF000000"/>
      <name val="Arial"/>
      <family val="2"/>
    </font>
    <font>
      <sz val="9"/>
      <color rgb="FF000000"/>
      <name val="Arial"/>
      <family val="2"/>
    </font>
    <font>
      <b/>
      <sz val="10"/>
      <name val="Arial"/>
      <family val="2"/>
    </font>
    <font>
      <b/>
      <sz val="10"/>
      <color theme="1"/>
      <name val="Arial"/>
      <family val="2"/>
    </font>
    <font>
      <sz val="11"/>
      <color theme="1"/>
      <name val="Arial"/>
      <family val="2"/>
    </font>
    <font>
      <b/>
      <u/>
      <sz val="11"/>
      <color theme="1"/>
      <name val="Arial"/>
      <family val="2"/>
    </font>
    <font>
      <b/>
      <sz val="11"/>
      <color theme="1"/>
      <name val="Arial"/>
      <family val="2"/>
    </font>
    <font>
      <sz val="10"/>
      <color rgb="FF333333"/>
      <name val="Arial"/>
      <family val="2"/>
    </font>
    <font>
      <u/>
      <sz val="11"/>
      <color theme="10"/>
      <name val="Calibri"/>
      <family val="2"/>
      <scheme val="minor"/>
    </font>
    <font>
      <b/>
      <sz val="8"/>
      <color rgb="FF000000"/>
      <name val="Verdana"/>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77">
    <xf numFmtId="0" fontId="0" fillId="0" borderId="0" xfId="0"/>
    <xf numFmtId="0" fontId="3" fillId="0" borderId="1" xfId="0" applyFont="1" applyBorder="1" applyAlignment="1">
      <alignment wrapText="1"/>
    </xf>
    <xf numFmtId="0" fontId="1" fillId="0" borderId="1" xfId="0" applyFont="1" applyBorder="1" applyAlignment="1">
      <alignment horizontal="left" wrapText="1"/>
    </xf>
    <xf numFmtId="0" fontId="3" fillId="0" borderId="1" xfId="0" applyFont="1" applyBorder="1" applyAlignment="1">
      <alignment horizontal="left" wrapText="1"/>
    </xf>
    <xf numFmtId="0" fontId="3" fillId="0" borderId="1" xfId="0" applyNumberFormat="1" applyFont="1" applyBorder="1" applyAlignment="1">
      <alignment horizontal="right" wrapText="1"/>
    </xf>
    <xf numFmtId="0" fontId="1" fillId="0" borderId="1" xfId="0" applyFont="1" applyBorder="1" applyAlignment="1">
      <alignment horizontal="left"/>
    </xf>
    <xf numFmtId="0" fontId="1" fillId="0" borderId="0" xfId="0" applyFont="1" applyAlignment="1">
      <alignment horizontal="left"/>
    </xf>
    <xf numFmtId="1" fontId="3" fillId="0" borderId="1" xfId="0" applyNumberFormat="1" applyFont="1" applyBorder="1" applyAlignment="1">
      <alignment horizontal="right" wrapText="1"/>
    </xf>
    <xf numFmtId="0" fontId="4" fillId="0" borderId="1" xfId="0" applyFont="1" applyBorder="1" applyAlignment="1">
      <alignment horizontal="center" wrapText="1"/>
    </xf>
    <xf numFmtId="0" fontId="1" fillId="0" borderId="1" xfId="0" applyFont="1" applyBorder="1" applyAlignment="1">
      <alignment horizontal="left" vertical="center"/>
    </xf>
    <xf numFmtId="0" fontId="1" fillId="0" borderId="1" xfId="0" applyFont="1" applyBorder="1" applyAlignment="1">
      <alignment vertical="center"/>
    </xf>
    <xf numFmtId="0" fontId="1" fillId="0" borderId="1" xfId="0" applyFont="1" applyBorder="1" applyAlignment="1">
      <alignment horizontal="left" vertical="center" wrapText="1"/>
    </xf>
    <xf numFmtId="0" fontId="3" fillId="0" borderId="1" xfId="0" applyNumberFormat="1" applyFont="1" applyBorder="1" applyAlignment="1">
      <alignment horizontal="right" vertical="center"/>
    </xf>
    <xf numFmtId="0" fontId="1" fillId="0" borderId="1"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left"/>
    </xf>
    <xf numFmtId="0" fontId="3" fillId="0" borderId="1" xfId="0" applyFont="1" applyBorder="1" applyAlignment="1"/>
    <xf numFmtId="0" fontId="3" fillId="0" borderId="1" xfId="0" applyNumberFormat="1" applyFont="1" applyBorder="1" applyAlignment="1">
      <alignment horizontal="right"/>
    </xf>
    <xf numFmtId="0" fontId="3" fillId="0" borderId="1" xfId="0" applyFont="1" applyBorder="1"/>
    <xf numFmtId="0" fontId="3" fillId="0" borderId="1"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wrapText="1"/>
    </xf>
    <xf numFmtId="0" fontId="3" fillId="0" borderId="1" xfId="0" applyFont="1" applyFill="1" applyBorder="1" applyAlignment="1">
      <alignment wrapText="1"/>
    </xf>
    <xf numFmtId="1" fontId="3" fillId="0" borderId="1" xfId="0" applyNumberFormat="1" applyFont="1" applyBorder="1" applyAlignment="1">
      <alignment horizontal="right" vertical="center"/>
    </xf>
    <xf numFmtId="0" fontId="6" fillId="0" borderId="1" xfId="0" applyFont="1" applyBorder="1"/>
    <xf numFmtId="1" fontId="3" fillId="0" borderId="1" xfId="0" applyNumberFormat="1" applyFont="1" applyBorder="1" applyAlignment="1">
      <alignment horizontal="right"/>
    </xf>
    <xf numFmtId="0" fontId="7" fillId="0" borderId="1" xfId="0" applyFont="1" applyBorder="1" applyAlignment="1">
      <alignment horizontal="center" vertical="center"/>
    </xf>
    <xf numFmtId="164" fontId="7"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164" fontId="9" fillId="0" borderId="1" xfId="0" applyNumberFormat="1" applyFont="1" applyBorder="1" applyAlignment="1">
      <alignment horizontal="center" vertical="center"/>
    </xf>
    <xf numFmtId="0" fontId="9" fillId="0" borderId="1" xfId="0" applyFont="1" applyBorder="1" applyAlignment="1">
      <alignment horizontal="center" vertical="center"/>
    </xf>
    <xf numFmtId="164" fontId="3" fillId="0" borderId="1" xfId="0" applyNumberFormat="1" applyFont="1" applyBorder="1" applyAlignment="1">
      <alignment horizontal="center" vertical="center"/>
    </xf>
    <xf numFmtId="1" fontId="1" fillId="0" borderId="1" xfId="0" applyNumberFormat="1" applyFont="1" applyBorder="1" applyAlignment="1">
      <alignment horizontal="right" vertical="center"/>
    </xf>
    <xf numFmtId="0" fontId="9" fillId="0" borderId="1" xfId="0" applyFont="1" applyBorder="1" applyAlignment="1">
      <alignment wrapText="1"/>
    </xf>
    <xf numFmtId="0" fontId="1" fillId="0" borderId="1" xfId="0" applyFont="1" applyBorder="1" applyAlignment="1">
      <alignment horizontal="left" vertical="top" wrapText="1"/>
    </xf>
    <xf numFmtId="1" fontId="3" fillId="0" borderId="1" xfId="0" applyNumberFormat="1" applyFont="1" applyBorder="1" applyAlignment="1">
      <alignment wrapText="1"/>
    </xf>
    <xf numFmtId="1" fontId="3" fillId="0" borderId="1" xfId="0" applyNumberFormat="1" applyFont="1" applyBorder="1" applyAlignment="1">
      <alignment vertical="center"/>
    </xf>
    <xf numFmtId="1" fontId="1" fillId="0" borderId="1" xfId="0" applyNumberFormat="1" applyFont="1" applyBorder="1" applyAlignment="1">
      <alignment vertical="center"/>
    </xf>
    <xf numFmtId="1" fontId="3" fillId="0" borderId="1" xfId="0" applyNumberFormat="1" applyFont="1" applyFill="1" applyBorder="1" applyAlignment="1">
      <alignment wrapText="1"/>
    </xf>
    <xf numFmtId="0" fontId="9" fillId="0" borderId="1" xfId="0" applyFont="1" applyBorder="1" applyAlignment="1">
      <alignment vertical="center"/>
    </xf>
    <xf numFmtId="0" fontId="5" fillId="0" borderId="0" xfId="0" applyFont="1"/>
    <xf numFmtId="0" fontId="9" fillId="0" borderId="1" xfId="0" applyFont="1" applyBorder="1"/>
    <xf numFmtId="0" fontId="9" fillId="0" borderId="1" xfId="0" applyFont="1" applyBorder="1" applyAlignment="1">
      <alignment horizontal="left"/>
    </xf>
    <xf numFmtId="0" fontId="9" fillId="0" borderId="1" xfId="0" applyNumberFormat="1" applyFont="1" applyBorder="1" applyAlignment="1">
      <alignment horizontal="right"/>
    </xf>
    <xf numFmtId="1" fontId="9" fillId="0" borderId="1" xfId="0" applyNumberFormat="1" applyFont="1" applyBorder="1"/>
    <xf numFmtId="1" fontId="9" fillId="0" borderId="1" xfId="0" applyNumberFormat="1" applyFont="1" applyBorder="1" applyAlignment="1">
      <alignment wrapText="1"/>
    </xf>
    <xf numFmtId="164" fontId="9" fillId="0" borderId="1" xfId="0" applyNumberFormat="1" applyFont="1" applyBorder="1" applyAlignment="1">
      <alignment horizontal="center"/>
    </xf>
    <xf numFmtId="0" fontId="1" fillId="0" borderId="1" xfId="0" applyFont="1" applyBorder="1" applyAlignment="1">
      <alignment vertical="center" wrapText="1"/>
    </xf>
    <xf numFmtId="1" fontId="8" fillId="0" borderId="1" xfId="0" applyNumberFormat="1" applyFont="1" applyBorder="1" applyAlignment="1">
      <alignment horizontal="right"/>
    </xf>
    <xf numFmtId="0" fontId="1" fillId="0" borderId="1" xfId="0" applyFont="1" applyBorder="1" applyAlignment="1">
      <alignment wrapText="1"/>
    </xf>
    <xf numFmtId="0" fontId="5" fillId="0" borderId="1" xfId="0" applyFont="1" applyBorder="1" applyAlignment="1">
      <alignment vertical="center" wrapText="1"/>
    </xf>
    <xf numFmtId="0" fontId="3" fillId="0" borderId="2" xfId="0" applyFont="1" applyBorder="1" applyAlignment="1">
      <alignment wrapText="1"/>
    </xf>
    <xf numFmtId="1" fontId="11" fillId="0" borderId="1" xfId="0" applyNumberFormat="1" applyFont="1" applyBorder="1" applyAlignment="1">
      <alignment horizontal="right"/>
    </xf>
    <xf numFmtId="0" fontId="9" fillId="0" borderId="2" xfId="0" applyFont="1" applyBorder="1"/>
    <xf numFmtId="0" fontId="9" fillId="0" borderId="2" xfId="0" applyFont="1" applyBorder="1" applyAlignment="1">
      <alignment horizontal="left"/>
    </xf>
    <xf numFmtId="0" fontId="9" fillId="0" borderId="2" xfId="0" applyNumberFormat="1" applyFont="1" applyBorder="1" applyAlignment="1">
      <alignment horizontal="right"/>
    </xf>
    <xf numFmtId="0" fontId="11" fillId="0" borderId="3" xfId="0" applyFont="1" applyBorder="1" applyAlignment="1">
      <alignment wrapText="1"/>
    </xf>
    <xf numFmtId="0" fontId="11" fillId="0" borderId="3" xfId="0" applyFont="1" applyBorder="1" applyAlignment="1">
      <alignment horizontal="left" wrapText="1"/>
    </xf>
    <xf numFmtId="0" fontId="11" fillId="0" borderId="3" xfId="0" applyFont="1" applyFill="1" applyBorder="1" applyAlignment="1">
      <alignment horizontal="left" wrapText="1"/>
    </xf>
    <xf numFmtId="0" fontId="11" fillId="0" borderId="3" xfId="0" applyNumberFormat="1" applyFont="1" applyFill="1" applyBorder="1" applyAlignment="1">
      <alignment horizontal="right" wrapText="1"/>
    </xf>
    <xf numFmtId="164" fontId="3" fillId="0" borderId="1" xfId="0" applyNumberFormat="1" applyFont="1" applyBorder="1" applyAlignment="1">
      <alignment horizontal="center"/>
    </xf>
    <xf numFmtId="0" fontId="5" fillId="0" borderId="1" xfId="0" applyFont="1" applyBorder="1"/>
    <xf numFmtId="0" fontId="1" fillId="0" borderId="0" xfId="0" applyFont="1" applyAlignment="1">
      <alignment vertical="center" wrapText="1"/>
    </xf>
    <xf numFmtId="0" fontId="12" fillId="0" borderId="1" xfId="0" applyFont="1" applyBorder="1"/>
    <xf numFmtId="0" fontId="12" fillId="0" borderId="1" xfId="0" applyFont="1" applyBorder="1" applyAlignment="1"/>
    <xf numFmtId="0" fontId="13" fillId="0" borderId="0" xfId="1"/>
    <xf numFmtId="0" fontId="14" fillId="0" borderId="0" xfId="0" applyFont="1" applyAlignment="1">
      <alignment vertical="center" wrapText="1"/>
    </xf>
    <xf numFmtId="164" fontId="9" fillId="0" borderId="1" xfId="0" applyNumberFormat="1" applyFont="1" applyBorder="1"/>
    <xf numFmtId="0" fontId="9" fillId="0" borderId="2" xfId="0" applyFont="1" applyBorder="1" applyAlignment="1">
      <alignment wrapText="1"/>
    </xf>
    <xf numFmtId="0" fontId="2" fillId="0" borderId="1" xfId="0" applyFont="1" applyBorder="1" applyAlignment="1">
      <alignment horizontal="center" vertical="center" wrapText="1"/>
    </xf>
    <xf numFmtId="0" fontId="11" fillId="0" borderId="1" xfId="0" applyFont="1" applyBorder="1" applyAlignment="1">
      <alignment wrapText="1"/>
    </xf>
    <xf numFmtId="0" fontId="10" fillId="0" borderId="1" xfId="0" applyFont="1" applyBorder="1" applyAlignment="1">
      <alignment horizontal="center" wrapText="1"/>
    </xf>
    <xf numFmtId="0" fontId="3" fillId="0" borderId="4" xfId="0" applyFont="1" applyBorder="1" applyAlignment="1">
      <alignment wrapText="1"/>
    </xf>
    <xf numFmtId="0" fontId="9" fillId="0" borderId="1" xfId="0" applyFont="1" applyBorder="1" applyAlignment="1">
      <alignment horizontal="center" vertical="center" wrapText="1"/>
    </xf>
    <xf numFmtId="0" fontId="1" fillId="0" borderId="1" xfId="0" applyFont="1" applyBorder="1" applyAlignment="1">
      <alignment horizontal="center" wrapText="1"/>
    </xf>
    <xf numFmtId="0" fontId="7" fillId="0" borderId="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asershield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53"/>
  <sheetViews>
    <sheetView tabSelected="1" topLeftCell="A145" workbookViewId="0">
      <selection activeCell="H148" sqref="H148"/>
    </sheetView>
  </sheetViews>
  <sheetFormatPr defaultRowHeight="14.25" x14ac:dyDescent="0.2"/>
  <cols>
    <col min="1" max="1" width="26.42578125" style="34" customWidth="1"/>
    <col min="2" max="2" width="20" style="43" customWidth="1"/>
    <col min="3" max="3" width="31.28515625" style="34" customWidth="1"/>
    <col min="4" max="4" width="18.5703125" style="43" customWidth="1"/>
    <col min="5" max="6" width="6.42578125" style="44" customWidth="1"/>
    <col min="7" max="7" width="8.140625" style="44" customWidth="1"/>
    <col min="8" max="8" width="13.140625" style="42" customWidth="1"/>
    <col min="9" max="16384" width="9.140625" style="42"/>
  </cols>
  <sheetData>
    <row r="1" spans="1:8" s="57" customFormat="1" ht="60.75" thickBot="1" x14ac:dyDescent="0.3">
      <c r="A1" s="57" t="s">
        <v>1</v>
      </c>
      <c r="B1" s="58" t="s">
        <v>2</v>
      </c>
      <c r="C1" s="57" t="s">
        <v>3</v>
      </c>
      <c r="D1" s="59" t="s">
        <v>4</v>
      </c>
      <c r="E1" s="60" t="s">
        <v>5</v>
      </c>
      <c r="F1" s="60" t="s">
        <v>6</v>
      </c>
      <c r="G1" s="60" t="s">
        <v>7</v>
      </c>
      <c r="H1" s="57" t="s">
        <v>264</v>
      </c>
    </row>
    <row r="2" spans="1:8" s="54" customFormat="1" ht="15" thickTop="1" x14ac:dyDescent="0.2">
      <c r="A2" s="69"/>
      <c r="B2" s="55"/>
      <c r="C2" s="69"/>
      <c r="D2" s="55"/>
      <c r="E2" s="56"/>
      <c r="F2" s="56"/>
      <c r="G2" s="56"/>
    </row>
    <row r="3" spans="1:8" x14ac:dyDescent="0.2">
      <c r="A3" s="8" t="s">
        <v>0</v>
      </c>
      <c r="B3" s="16"/>
      <c r="C3" s="1"/>
      <c r="D3" s="16"/>
      <c r="E3" s="18"/>
      <c r="F3" s="18"/>
      <c r="G3" s="18"/>
    </row>
    <row r="4" spans="1:8" ht="45.75" customHeight="1" x14ac:dyDescent="0.2">
      <c r="A4" s="1" t="s">
        <v>12</v>
      </c>
      <c r="B4" s="3" t="s">
        <v>9</v>
      </c>
      <c r="C4" s="1" t="s">
        <v>13</v>
      </c>
      <c r="D4" s="16" t="s">
        <v>8</v>
      </c>
      <c r="E4" s="18">
        <v>1</v>
      </c>
      <c r="F4" s="18">
        <v>5720</v>
      </c>
      <c r="G4" s="18">
        <f>F4*E4</f>
        <v>5720</v>
      </c>
    </row>
    <row r="5" spans="1:8" x14ac:dyDescent="0.2">
      <c r="A5" s="1" t="s">
        <v>14</v>
      </c>
      <c r="B5" s="16" t="s">
        <v>98</v>
      </c>
      <c r="C5" s="1" t="s">
        <v>10</v>
      </c>
      <c r="D5" s="2" t="s">
        <v>11</v>
      </c>
      <c r="E5" s="4">
        <v>4</v>
      </c>
      <c r="F5" s="4">
        <v>150</v>
      </c>
      <c r="G5" s="4">
        <f>E5*F5</f>
        <v>600</v>
      </c>
    </row>
    <row r="6" spans="1:8" x14ac:dyDescent="0.2">
      <c r="A6" s="1" t="s">
        <v>15</v>
      </c>
      <c r="B6" s="16" t="s">
        <v>184</v>
      </c>
      <c r="C6" s="73" t="s">
        <v>185</v>
      </c>
      <c r="D6" s="64" t="s">
        <v>183</v>
      </c>
      <c r="E6" s="18">
        <v>4</v>
      </c>
      <c r="F6" s="18">
        <v>15</v>
      </c>
      <c r="G6" s="4">
        <f>E6*F6</f>
        <v>60</v>
      </c>
    </row>
    <row r="7" spans="1:8" x14ac:dyDescent="0.2">
      <c r="A7" s="1" t="s">
        <v>187</v>
      </c>
      <c r="B7" s="16" t="s">
        <v>184</v>
      </c>
      <c r="C7" s="63" t="s">
        <v>186</v>
      </c>
      <c r="D7" s="65" t="s">
        <v>188</v>
      </c>
      <c r="E7" s="18">
        <v>4</v>
      </c>
      <c r="F7" s="18">
        <v>5</v>
      </c>
      <c r="G7" s="4">
        <f>E7*F7</f>
        <v>20</v>
      </c>
    </row>
    <row r="8" spans="1:8" ht="30" customHeight="1" x14ac:dyDescent="0.2">
      <c r="A8" s="1" t="s">
        <v>103</v>
      </c>
      <c r="B8" s="16"/>
      <c r="C8" s="1" t="s">
        <v>104</v>
      </c>
      <c r="D8" s="16"/>
      <c r="E8" s="18"/>
      <c r="F8" s="18"/>
      <c r="G8" s="18"/>
    </row>
    <row r="9" spans="1:8" x14ac:dyDescent="0.2">
      <c r="A9" s="11" t="s">
        <v>20</v>
      </c>
      <c r="B9" s="9" t="s">
        <v>16</v>
      </c>
      <c r="C9" s="48" t="s">
        <v>105</v>
      </c>
      <c r="D9" s="9" t="s">
        <v>17</v>
      </c>
      <c r="E9" s="12">
        <v>1</v>
      </c>
      <c r="F9" s="12">
        <v>269</v>
      </c>
      <c r="G9" s="12">
        <f>E9*F9</f>
        <v>269</v>
      </c>
    </row>
    <row r="10" spans="1:8" x14ac:dyDescent="0.2">
      <c r="A10" s="11" t="s">
        <v>21</v>
      </c>
      <c r="B10" s="9"/>
      <c r="C10" s="48" t="s">
        <v>19</v>
      </c>
      <c r="D10" s="9" t="s">
        <v>18</v>
      </c>
      <c r="E10" s="12">
        <v>1</v>
      </c>
      <c r="F10" s="12">
        <v>40</v>
      </c>
      <c r="G10" s="12">
        <f>E10*F10</f>
        <v>40</v>
      </c>
    </row>
    <row r="11" spans="1:8" ht="25.5" x14ac:dyDescent="0.2">
      <c r="A11" s="22" t="s">
        <v>22</v>
      </c>
      <c r="B11" s="21"/>
      <c r="C11" s="22" t="s">
        <v>38</v>
      </c>
      <c r="D11" s="21"/>
      <c r="E11" s="12"/>
      <c r="F11" s="12"/>
      <c r="G11" s="12"/>
    </row>
    <row r="12" spans="1:8" ht="38.25" x14ac:dyDescent="0.2">
      <c r="A12" s="22" t="s">
        <v>189</v>
      </c>
      <c r="B12" s="21"/>
      <c r="C12" s="22" t="s">
        <v>190</v>
      </c>
      <c r="D12" s="21"/>
      <c r="E12" s="12"/>
      <c r="F12" s="12"/>
      <c r="G12" s="12"/>
    </row>
    <row r="14" spans="1:8" x14ac:dyDescent="0.2">
      <c r="A14" s="1"/>
      <c r="B14" s="16"/>
      <c r="C14" s="1"/>
      <c r="D14" s="16"/>
      <c r="E14" s="18"/>
      <c r="F14" s="18"/>
      <c r="G14" s="18"/>
    </row>
    <row r="15" spans="1:8" x14ac:dyDescent="0.2">
      <c r="A15" s="70" t="s">
        <v>37</v>
      </c>
      <c r="B15" s="21"/>
      <c r="C15" s="22"/>
      <c r="D15" s="21"/>
      <c r="E15" s="12"/>
      <c r="F15" s="12"/>
      <c r="G15" s="18"/>
    </row>
    <row r="16" spans="1:8" ht="25.5" x14ac:dyDescent="0.2">
      <c r="A16" s="11" t="s">
        <v>211</v>
      </c>
      <c r="B16" s="9" t="s">
        <v>212</v>
      </c>
      <c r="C16" s="48" t="s">
        <v>213</v>
      </c>
      <c r="D16" s="67" t="s">
        <v>214</v>
      </c>
      <c r="E16" s="12">
        <v>1</v>
      </c>
      <c r="F16" s="12">
        <v>63.5</v>
      </c>
      <c r="G16" s="12">
        <f>E16*F16</f>
        <v>63.5</v>
      </c>
    </row>
    <row r="17" spans="1:8" x14ac:dyDescent="0.2">
      <c r="A17" s="1" t="s">
        <v>215</v>
      </c>
      <c r="B17" s="3" t="s">
        <v>216</v>
      </c>
      <c r="C17" s="1" t="s">
        <v>217</v>
      </c>
      <c r="D17" s="5"/>
      <c r="E17" s="4"/>
      <c r="F17" s="4"/>
      <c r="G17" s="4"/>
    </row>
    <row r="18" spans="1:8" s="34" customFormat="1" ht="25.5" x14ac:dyDescent="0.2">
      <c r="A18" s="1" t="s">
        <v>40</v>
      </c>
      <c r="B18" s="3" t="s">
        <v>224</v>
      </c>
      <c r="C18" s="1"/>
      <c r="D18" s="3"/>
      <c r="E18" s="4"/>
      <c r="F18" s="4"/>
      <c r="G18" s="4"/>
    </row>
    <row r="19" spans="1:8" x14ac:dyDescent="0.2">
      <c r="A19" s="11" t="s">
        <v>24</v>
      </c>
      <c r="B19" s="9" t="s">
        <v>23</v>
      </c>
      <c r="C19" s="48"/>
      <c r="D19" s="9" t="s">
        <v>25</v>
      </c>
      <c r="E19" s="12">
        <v>1</v>
      </c>
      <c r="F19" s="12">
        <v>45.2</v>
      </c>
      <c r="G19" s="12">
        <f>E19*F19</f>
        <v>45.2</v>
      </c>
    </row>
    <row r="20" spans="1:8" ht="25.5" x14ac:dyDescent="0.2">
      <c r="A20" s="11" t="s">
        <v>26</v>
      </c>
      <c r="B20" s="9" t="s">
        <v>23</v>
      </c>
      <c r="C20" s="48"/>
      <c r="D20" s="9" t="s">
        <v>27</v>
      </c>
      <c r="E20" s="12">
        <v>2</v>
      </c>
      <c r="F20" s="12">
        <v>105.35</v>
      </c>
      <c r="G20" s="12">
        <f>E20*F20</f>
        <v>210.7</v>
      </c>
    </row>
    <row r="21" spans="1:8" x14ac:dyDescent="0.2">
      <c r="A21" s="11" t="s">
        <v>52</v>
      </c>
      <c r="B21" s="9" t="s">
        <v>23</v>
      </c>
      <c r="C21" s="48"/>
      <c r="D21" s="9" t="s">
        <v>28</v>
      </c>
      <c r="E21" s="12">
        <v>1</v>
      </c>
      <c r="F21" s="12">
        <v>42</v>
      </c>
      <c r="G21" s="12">
        <f>E21*F21</f>
        <v>42</v>
      </c>
    </row>
    <row r="22" spans="1:8" x14ac:dyDescent="0.2">
      <c r="A22" s="11" t="s">
        <v>29</v>
      </c>
      <c r="B22" s="9" t="s">
        <v>206</v>
      </c>
      <c r="C22" s="48"/>
      <c r="D22" s="21" t="s">
        <v>208</v>
      </c>
      <c r="E22" s="12">
        <v>1</v>
      </c>
      <c r="F22" s="12">
        <v>249</v>
      </c>
      <c r="G22" s="12">
        <f>E22*F22</f>
        <v>249</v>
      </c>
    </row>
    <row r="23" spans="1:8" ht="25.5" x14ac:dyDescent="0.2">
      <c r="A23" s="11" t="s">
        <v>31</v>
      </c>
      <c r="B23" s="9" t="s">
        <v>23</v>
      </c>
      <c r="C23" s="48"/>
      <c r="D23" s="5" t="s">
        <v>32</v>
      </c>
      <c r="E23" s="12">
        <v>1</v>
      </c>
      <c r="F23" s="12">
        <v>81.099999999999994</v>
      </c>
      <c r="G23" s="12">
        <f>E23*F23</f>
        <v>81.099999999999994</v>
      </c>
    </row>
    <row r="24" spans="1:8" ht="89.25" x14ac:dyDescent="0.2">
      <c r="A24" s="11" t="s">
        <v>56</v>
      </c>
      <c r="B24" s="9" t="s">
        <v>33</v>
      </c>
      <c r="C24" s="48"/>
      <c r="D24" s="11" t="s">
        <v>34</v>
      </c>
      <c r="E24" s="12">
        <v>1</v>
      </c>
      <c r="F24" s="12">
        <v>499</v>
      </c>
      <c r="G24" s="12">
        <f>E24*F24</f>
        <v>499</v>
      </c>
    </row>
    <row r="25" spans="1:8" ht="25.5" x14ac:dyDescent="0.2">
      <c r="A25" s="11" t="s">
        <v>35</v>
      </c>
      <c r="B25" s="9" t="s">
        <v>23</v>
      </c>
      <c r="C25" s="48"/>
      <c r="D25" s="9" t="s">
        <v>55</v>
      </c>
      <c r="E25" s="12">
        <v>1</v>
      </c>
      <c r="F25" s="12">
        <v>40</v>
      </c>
      <c r="G25" s="12">
        <f>E25*F25</f>
        <v>40</v>
      </c>
    </row>
    <row r="26" spans="1:8" s="20" customFormat="1" ht="25.5" x14ac:dyDescent="0.2">
      <c r="A26" s="11" t="s">
        <v>151</v>
      </c>
      <c r="B26" s="9" t="s">
        <v>152</v>
      </c>
      <c r="C26" s="11" t="s">
        <v>155</v>
      </c>
      <c r="D26" s="41" t="s">
        <v>153</v>
      </c>
      <c r="E26" s="37">
        <v>1</v>
      </c>
      <c r="F26" s="37">
        <v>23</v>
      </c>
      <c r="G26" s="37">
        <f>E26*F26</f>
        <v>23</v>
      </c>
      <c r="H26" s="32"/>
    </row>
    <row r="27" spans="1:8" s="40" customFormat="1" ht="25.5" x14ac:dyDescent="0.2">
      <c r="A27" s="11" t="s">
        <v>154</v>
      </c>
      <c r="B27" s="9" t="s">
        <v>23</v>
      </c>
      <c r="C27" s="11"/>
      <c r="D27" s="5" t="s">
        <v>32</v>
      </c>
      <c r="E27" s="24">
        <v>1</v>
      </c>
      <c r="F27" s="24">
        <v>81.099999999999994</v>
      </c>
      <c r="G27" s="24">
        <f>E27*F27</f>
        <v>81.099999999999994</v>
      </c>
      <c r="H27" s="30"/>
    </row>
    <row r="28" spans="1:8" s="34" customFormat="1" x14ac:dyDescent="0.2">
      <c r="A28" s="1" t="s">
        <v>48</v>
      </c>
      <c r="B28" s="3" t="s">
        <v>23</v>
      </c>
      <c r="C28" s="1" t="s">
        <v>48</v>
      </c>
      <c r="D28" s="3" t="s">
        <v>47</v>
      </c>
      <c r="E28" s="4">
        <v>8</v>
      </c>
      <c r="F28" s="7">
        <v>6</v>
      </c>
      <c r="G28" s="7">
        <f>E28*F28</f>
        <v>48</v>
      </c>
    </row>
    <row r="29" spans="1:8" s="34" customFormat="1" x14ac:dyDescent="0.2">
      <c r="A29" s="1" t="s">
        <v>49</v>
      </c>
      <c r="B29" s="3" t="s">
        <v>23</v>
      </c>
      <c r="C29" s="1" t="s">
        <v>49</v>
      </c>
      <c r="D29" s="3" t="s">
        <v>36</v>
      </c>
      <c r="E29" s="4">
        <v>8</v>
      </c>
      <c r="F29" s="7">
        <v>5</v>
      </c>
      <c r="G29" s="7">
        <f>E29*F29</f>
        <v>40</v>
      </c>
    </row>
    <row r="30" spans="1:8" s="34" customFormat="1" x14ac:dyDescent="0.2">
      <c r="A30" s="1" t="s">
        <v>51</v>
      </c>
      <c r="B30" s="3" t="s">
        <v>23</v>
      </c>
      <c r="C30" s="1" t="s">
        <v>51</v>
      </c>
      <c r="D30" s="3" t="s">
        <v>50</v>
      </c>
      <c r="E30" s="4">
        <v>8</v>
      </c>
      <c r="F30" s="7">
        <v>8</v>
      </c>
      <c r="G30" s="7">
        <f>E30*F30</f>
        <v>64</v>
      </c>
    </row>
    <row r="31" spans="1:8" ht="51" x14ac:dyDescent="0.25">
      <c r="A31" s="22" t="s">
        <v>191</v>
      </c>
      <c r="B31" s="66" t="s">
        <v>192</v>
      </c>
      <c r="C31" s="22" t="s">
        <v>194</v>
      </c>
      <c r="D31" s="21" t="s">
        <v>193</v>
      </c>
      <c r="E31" s="12">
        <v>1</v>
      </c>
      <c r="F31" s="12">
        <v>96</v>
      </c>
      <c r="G31" s="12">
        <f>E31*F31</f>
        <v>96</v>
      </c>
    </row>
    <row r="32" spans="1:8" ht="15" x14ac:dyDescent="0.25">
      <c r="A32" s="22"/>
      <c r="B32" s="66"/>
      <c r="C32" s="22"/>
      <c r="D32" s="21"/>
      <c r="E32" s="12"/>
      <c r="F32" s="12"/>
      <c r="G32" s="12"/>
    </row>
    <row r="33" spans="1:7" x14ac:dyDescent="0.2">
      <c r="A33" s="70" t="s">
        <v>57</v>
      </c>
      <c r="G33" s="45"/>
    </row>
    <row r="34" spans="1:7" s="19" customFormat="1" ht="12.75" x14ac:dyDescent="0.2">
      <c r="A34" s="23" t="s">
        <v>219</v>
      </c>
      <c r="B34" s="16" t="s">
        <v>212</v>
      </c>
      <c r="C34" s="1" t="s">
        <v>220</v>
      </c>
      <c r="D34" s="67" t="s">
        <v>218</v>
      </c>
      <c r="E34" s="18">
        <v>1</v>
      </c>
      <c r="F34" s="18">
        <v>19</v>
      </c>
      <c r="G34" s="7">
        <f>E34*F34</f>
        <v>19</v>
      </c>
    </row>
    <row r="35" spans="1:7" s="19" customFormat="1" ht="12.75" x14ac:dyDescent="0.2">
      <c r="A35" s="1" t="s">
        <v>221</v>
      </c>
      <c r="B35" s="3" t="s">
        <v>216</v>
      </c>
      <c r="C35" s="1" t="s">
        <v>217</v>
      </c>
      <c r="D35" s="5"/>
      <c r="E35" s="4"/>
      <c r="F35" s="4"/>
      <c r="G35" s="7"/>
    </row>
    <row r="36" spans="1:7" s="1" customFormat="1" ht="12.75" x14ac:dyDescent="0.2">
      <c r="A36" s="1" t="s">
        <v>42</v>
      </c>
      <c r="B36" s="3" t="s">
        <v>23</v>
      </c>
      <c r="C36" s="1" t="s">
        <v>223</v>
      </c>
      <c r="D36" s="3" t="s">
        <v>222</v>
      </c>
      <c r="E36" s="4">
        <v>1</v>
      </c>
      <c r="F36" s="4">
        <v>29</v>
      </c>
      <c r="G36" s="7">
        <f>E36*F36</f>
        <v>29</v>
      </c>
    </row>
    <row r="37" spans="1:7" s="1" customFormat="1" ht="12.75" x14ac:dyDescent="0.2">
      <c r="A37" s="1" t="s">
        <v>70</v>
      </c>
      <c r="B37" s="3" t="s">
        <v>23</v>
      </c>
      <c r="C37" s="1" t="s">
        <v>68</v>
      </c>
      <c r="D37" s="3" t="s">
        <v>209</v>
      </c>
      <c r="E37" s="1">
        <v>1</v>
      </c>
      <c r="F37" s="36">
        <v>128</v>
      </c>
      <c r="G37" s="36">
        <f>E37*F37</f>
        <v>128</v>
      </c>
    </row>
    <row r="38" spans="1:7" s="1" customFormat="1" ht="12.75" x14ac:dyDescent="0.2">
      <c r="A38" s="1" t="s">
        <v>69</v>
      </c>
      <c r="B38" s="3" t="s">
        <v>23</v>
      </c>
      <c r="C38" s="1" t="s">
        <v>39</v>
      </c>
      <c r="D38" s="3" t="s">
        <v>59</v>
      </c>
      <c r="E38" s="1">
        <v>1</v>
      </c>
      <c r="F38" s="36">
        <v>89</v>
      </c>
      <c r="G38" s="36">
        <f>E38*F38</f>
        <v>89</v>
      </c>
    </row>
    <row r="39" spans="1:7" s="1" customFormat="1" ht="12.75" x14ac:dyDescent="0.2">
      <c r="A39" s="1" t="s">
        <v>42</v>
      </c>
      <c r="B39" s="3" t="s">
        <v>23</v>
      </c>
      <c r="C39" s="1" t="s">
        <v>60</v>
      </c>
      <c r="D39" s="3" t="s">
        <v>61</v>
      </c>
      <c r="E39" s="1">
        <v>1</v>
      </c>
      <c r="F39" s="36">
        <v>27</v>
      </c>
      <c r="G39" s="36">
        <f>E39*F39</f>
        <v>27</v>
      </c>
    </row>
    <row r="40" spans="1:7" s="1" customFormat="1" ht="12.75" x14ac:dyDescent="0.2">
      <c r="A40" s="1" t="s">
        <v>71</v>
      </c>
      <c r="B40" s="3" t="s">
        <v>23</v>
      </c>
      <c r="C40" s="1" t="s">
        <v>62</v>
      </c>
      <c r="D40" s="3" t="s">
        <v>63</v>
      </c>
      <c r="E40" s="1">
        <v>4</v>
      </c>
      <c r="F40" s="36">
        <v>7</v>
      </c>
      <c r="G40" s="36">
        <f>E40*F40</f>
        <v>28</v>
      </c>
    </row>
    <row r="41" spans="1:7" s="1" customFormat="1" ht="12.75" x14ac:dyDescent="0.2">
      <c r="A41" s="1" t="s">
        <v>72</v>
      </c>
      <c r="B41" s="3" t="s">
        <v>23</v>
      </c>
      <c r="C41" s="1" t="s">
        <v>64</v>
      </c>
      <c r="D41" s="3" t="s">
        <v>65</v>
      </c>
      <c r="E41" s="1">
        <v>1</v>
      </c>
      <c r="F41" s="36">
        <v>16</v>
      </c>
      <c r="G41" s="36">
        <f>E41*F41</f>
        <v>16</v>
      </c>
    </row>
    <row r="42" spans="1:7" s="1" customFormat="1" ht="12.75" x14ac:dyDescent="0.2">
      <c r="A42" s="1" t="s">
        <v>73</v>
      </c>
      <c r="B42" s="3" t="s">
        <v>23</v>
      </c>
      <c r="C42" s="1" t="s">
        <v>66</v>
      </c>
      <c r="D42" s="3" t="s">
        <v>199</v>
      </c>
      <c r="E42" s="1">
        <v>1</v>
      </c>
      <c r="F42" s="36">
        <v>15</v>
      </c>
      <c r="G42" s="36">
        <f>E42*F42</f>
        <v>15</v>
      </c>
    </row>
    <row r="43" spans="1:7" s="1" customFormat="1" ht="12.75" x14ac:dyDescent="0.2">
      <c r="A43" s="1" t="s">
        <v>48</v>
      </c>
      <c r="B43" s="3" t="s">
        <v>23</v>
      </c>
      <c r="C43" s="1" t="s">
        <v>48</v>
      </c>
      <c r="D43" s="3" t="s">
        <v>47</v>
      </c>
      <c r="E43" s="4">
        <v>1</v>
      </c>
      <c r="F43" s="7">
        <v>6</v>
      </c>
      <c r="G43" s="7">
        <f>E43*F43</f>
        <v>6</v>
      </c>
    </row>
    <row r="44" spans="1:7" s="1" customFormat="1" ht="12.75" x14ac:dyDescent="0.2">
      <c r="A44" s="1" t="s">
        <v>49</v>
      </c>
      <c r="B44" s="3" t="s">
        <v>23</v>
      </c>
      <c r="C44" s="1" t="s">
        <v>49</v>
      </c>
      <c r="D44" s="3" t="s">
        <v>36</v>
      </c>
      <c r="E44" s="4">
        <v>1</v>
      </c>
      <c r="F44" s="7">
        <v>5</v>
      </c>
      <c r="G44" s="7">
        <f>E44*F44</f>
        <v>5</v>
      </c>
    </row>
    <row r="45" spans="1:7" s="1" customFormat="1" ht="12.75" x14ac:dyDescent="0.2">
      <c r="A45" s="1" t="s">
        <v>51</v>
      </c>
      <c r="B45" s="3" t="s">
        <v>23</v>
      </c>
      <c r="C45" s="1" t="s">
        <v>51</v>
      </c>
      <c r="D45" s="3" t="s">
        <v>50</v>
      </c>
      <c r="E45" s="4">
        <v>1</v>
      </c>
      <c r="F45" s="7">
        <v>8</v>
      </c>
      <c r="G45" s="7">
        <f>E45*F45</f>
        <v>8</v>
      </c>
    </row>
    <row r="46" spans="1:7" s="1" customFormat="1" ht="12.75" x14ac:dyDescent="0.2">
      <c r="A46" s="1" t="s">
        <v>102</v>
      </c>
      <c r="B46" s="3" t="s">
        <v>99</v>
      </c>
      <c r="C46" s="1" t="s">
        <v>101</v>
      </c>
      <c r="D46" s="62" t="s">
        <v>100</v>
      </c>
      <c r="E46" s="1">
        <v>1</v>
      </c>
      <c r="F46" s="36">
        <v>15</v>
      </c>
      <c r="G46" s="36">
        <f>E46*F46</f>
        <v>15</v>
      </c>
    </row>
    <row r="47" spans="1:7" s="1" customFormat="1" ht="38.25" x14ac:dyDescent="0.2">
      <c r="A47" s="1" t="s">
        <v>248</v>
      </c>
      <c r="B47" s="3" t="s">
        <v>225</v>
      </c>
      <c r="C47" s="1" t="s">
        <v>228</v>
      </c>
      <c r="D47" s="62" t="s">
        <v>226</v>
      </c>
      <c r="E47" s="1">
        <v>0</v>
      </c>
      <c r="F47" s="36">
        <v>600</v>
      </c>
      <c r="G47" s="36">
        <f>E47*F47</f>
        <v>0</v>
      </c>
    </row>
    <row r="48" spans="1:7" s="1" customFormat="1" ht="38.25" x14ac:dyDescent="0.2">
      <c r="A48" s="1" t="s">
        <v>249</v>
      </c>
      <c r="B48" s="3" t="s">
        <v>225</v>
      </c>
      <c r="C48" s="1" t="s">
        <v>229</v>
      </c>
      <c r="D48" s="62" t="s">
        <v>227</v>
      </c>
      <c r="E48" s="1">
        <v>0</v>
      </c>
      <c r="F48" s="36">
        <v>600</v>
      </c>
      <c r="G48" s="36">
        <f>E48*F48</f>
        <v>0</v>
      </c>
    </row>
    <row r="49" spans="1:8" s="1" customFormat="1" ht="12.75" x14ac:dyDescent="0.2">
      <c r="A49" s="1" t="s">
        <v>257</v>
      </c>
      <c r="B49" s="3"/>
      <c r="D49" s="3"/>
      <c r="F49" s="36"/>
      <c r="G49" s="36"/>
      <c r="H49" s="36">
        <f>F47-SUM(G34:G45)</f>
        <v>230</v>
      </c>
    </row>
    <row r="50" spans="1:8" s="1" customFormat="1" ht="12.75" x14ac:dyDescent="0.2">
      <c r="B50" s="3"/>
      <c r="D50" s="3"/>
      <c r="F50" s="36"/>
      <c r="G50" s="36"/>
    </row>
    <row r="51" spans="1:8" s="40" customFormat="1" ht="25.5" x14ac:dyDescent="0.25">
      <c r="A51" s="70" t="s">
        <v>74</v>
      </c>
      <c r="B51" s="31"/>
      <c r="C51" s="74"/>
      <c r="D51" s="31"/>
      <c r="E51" s="30"/>
      <c r="F51" s="30"/>
      <c r="G51" s="30"/>
    </row>
    <row r="52" spans="1:8" s="40" customFormat="1" ht="25.5" x14ac:dyDescent="0.2">
      <c r="A52" s="50" t="s">
        <v>76</v>
      </c>
      <c r="B52" s="17" t="s">
        <v>23</v>
      </c>
      <c r="C52" s="1" t="s">
        <v>78</v>
      </c>
      <c r="D52" s="17" t="s">
        <v>77</v>
      </c>
      <c r="E52" s="26">
        <v>4</v>
      </c>
      <c r="F52" s="26">
        <v>87</v>
      </c>
      <c r="G52" s="26">
        <f>E52*F52</f>
        <v>348</v>
      </c>
      <c r="H52" s="47"/>
    </row>
    <row r="53" spans="1:8" s="40" customFormat="1" x14ac:dyDescent="0.2">
      <c r="A53" s="50" t="s">
        <v>106</v>
      </c>
      <c r="B53" s="17" t="s">
        <v>23</v>
      </c>
      <c r="C53" s="1" t="s">
        <v>82</v>
      </c>
      <c r="D53" s="17" t="s">
        <v>79</v>
      </c>
      <c r="E53" s="26">
        <v>4</v>
      </c>
      <c r="F53" s="26">
        <v>20</v>
      </c>
      <c r="G53" s="26">
        <f>E53*F53</f>
        <v>80</v>
      </c>
      <c r="H53" s="47"/>
    </row>
    <row r="54" spans="1:8" s="40" customFormat="1" x14ac:dyDescent="0.2">
      <c r="A54" s="50" t="s">
        <v>80</v>
      </c>
      <c r="B54" s="17" t="s">
        <v>23</v>
      </c>
      <c r="C54" s="1" t="s">
        <v>81</v>
      </c>
      <c r="D54" s="17" t="s">
        <v>83</v>
      </c>
      <c r="E54" s="26">
        <v>4</v>
      </c>
      <c r="F54" s="26">
        <v>26</v>
      </c>
      <c r="G54" s="26">
        <f>E54*F54</f>
        <v>104</v>
      </c>
      <c r="H54" s="47"/>
    </row>
    <row r="55" spans="1:8" s="40" customFormat="1" x14ac:dyDescent="0.2">
      <c r="A55" s="48" t="s">
        <v>73</v>
      </c>
      <c r="B55" s="17" t="s">
        <v>23</v>
      </c>
      <c r="C55" s="48" t="s">
        <v>85</v>
      </c>
      <c r="D55" s="10" t="s">
        <v>67</v>
      </c>
      <c r="E55" s="24">
        <v>4</v>
      </c>
      <c r="F55" s="24">
        <v>14</v>
      </c>
      <c r="G55" s="26">
        <f>E55*F55</f>
        <v>56</v>
      </c>
      <c r="H55" s="47"/>
    </row>
    <row r="56" spans="1:8" s="1" customFormat="1" ht="51" x14ac:dyDescent="0.2">
      <c r="A56" s="1" t="s">
        <v>246</v>
      </c>
      <c r="B56" s="3" t="s">
        <v>23</v>
      </c>
      <c r="C56" s="1" t="s">
        <v>233</v>
      </c>
      <c r="D56" s="3" t="s">
        <v>209</v>
      </c>
      <c r="E56" s="1">
        <v>0</v>
      </c>
      <c r="F56" s="36">
        <v>128</v>
      </c>
      <c r="G56" s="36">
        <f>E56*F56</f>
        <v>0</v>
      </c>
    </row>
    <row r="57" spans="1:8" s="1" customFormat="1" ht="25.5" x14ac:dyDescent="0.2">
      <c r="A57" s="1" t="s">
        <v>247</v>
      </c>
      <c r="B57" s="3" t="s">
        <v>23</v>
      </c>
      <c r="C57" s="1" t="s">
        <v>234</v>
      </c>
      <c r="D57" s="3" t="s">
        <v>61</v>
      </c>
      <c r="E57" s="1">
        <v>0</v>
      </c>
      <c r="F57" s="36">
        <v>27</v>
      </c>
      <c r="G57" s="36">
        <f>E57*F57</f>
        <v>0</v>
      </c>
    </row>
    <row r="58" spans="1:8" s="40" customFormat="1" x14ac:dyDescent="0.2">
      <c r="A58" s="48" t="s">
        <v>75</v>
      </c>
      <c r="B58" s="17" t="s">
        <v>23</v>
      </c>
      <c r="C58" s="48" t="s">
        <v>84</v>
      </c>
      <c r="D58" s="10" t="s">
        <v>41</v>
      </c>
      <c r="E58" s="24">
        <v>4</v>
      </c>
      <c r="F58" s="24">
        <v>60.2</v>
      </c>
      <c r="G58" s="26">
        <f>E58*F58</f>
        <v>240.8</v>
      </c>
      <c r="H58" s="47"/>
    </row>
    <row r="59" spans="1:8" s="40" customFormat="1" ht="38.25" x14ac:dyDescent="0.2">
      <c r="A59" s="1" t="s">
        <v>202</v>
      </c>
      <c r="B59" s="17" t="s">
        <v>23</v>
      </c>
      <c r="C59" s="1" t="s">
        <v>200</v>
      </c>
      <c r="D59" s="17" t="s">
        <v>201</v>
      </c>
      <c r="E59" s="26">
        <v>3</v>
      </c>
      <c r="F59" s="26">
        <v>51.7</v>
      </c>
      <c r="G59" s="26">
        <f>E59*F59</f>
        <v>155.10000000000002</v>
      </c>
      <c r="H59" s="47"/>
    </row>
    <row r="60" spans="1:8" ht="25.5" x14ac:dyDescent="0.2">
      <c r="A60" s="11" t="s">
        <v>107</v>
      </c>
      <c r="B60" s="9" t="s">
        <v>23</v>
      </c>
      <c r="C60" s="48"/>
      <c r="D60" s="9" t="s">
        <v>28</v>
      </c>
      <c r="E60" s="12">
        <v>4</v>
      </c>
      <c r="F60" s="12">
        <v>42</v>
      </c>
      <c r="G60" s="12">
        <f>E60*F60</f>
        <v>168</v>
      </c>
    </row>
    <row r="61" spans="1:8" s="34" customFormat="1" x14ac:dyDescent="0.2">
      <c r="A61" s="1" t="s">
        <v>48</v>
      </c>
      <c r="B61" s="1" t="s">
        <v>23</v>
      </c>
      <c r="C61" s="1" t="s">
        <v>48</v>
      </c>
      <c r="D61" s="1" t="s">
        <v>47</v>
      </c>
      <c r="E61" s="7">
        <v>8</v>
      </c>
      <c r="F61" s="7">
        <v>6</v>
      </c>
      <c r="G61" s="7">
        <f>E61*F61</f>
        <v>48</v>
      </c>
    </row>
    <row r="62" spans="1:8" s="34" customFormat="1" x14ac:dyDescent="0.2">
      <c r="A62" s="1" t="s">
        <v>49</v>
      </c>
      <c r="B62" s="1" t="s">
        <v>23</v>
      </c>
      <c r="C62" s="1" t="s">
        <v>49</v>
      </c>
      <c r="D62" s="1" t="s">
        <v>36</v>
      </c>
      <c r="E62" s="7">
        <v>4</v>
      </c>
      <c r="F62" s="7">
        <v>5</v>
      </c>
      <c r="G62" s="7">
        <f>E62*F62</f>
        <v>20</v>
      </c>
    </row>
    <row r="63" spans="1:8" s="34" customFormat="1" x14ac:dyDescent="0.2">
      <c r="A63" s="1" t="s">
        <v>51</v>
      </c>
      <c r="B63" s="1" t="s">
        <v>23</v>
      </c>
      <c r="C63" s="1" t="s">
        <v>51</v>
      </c>
      <c r="D63" s="1" t="s">
        <v>50</v>
      </c>
      <c r="E63" s="7">
        <v>8</v>
      </c>
      <c r="F63" s="7">
        <v>8</v>
      </c>
      <c r="G63" s="7">
        <f>E63*F63</f>
        <v>64</v>
      </c>
    </row>
    <row r="64" spans="1:8" s="1" customFormat="1" ht="12.75" x14ac:dyDescent="0.2">
      <c r="A64" s="1" t="s">
        <v>102</v>
      </c>
      <c r="B64" s="3" t="s">
        <v>99</v>
      </c>
      <c r="C64" s="1" t="s">
        <v>101</v>
      </c>
      <c r="D64" s="62" t="s">
        <v>100</v>
      </c>
      <c r="E64" s="1">
        <v>4</v>
      </c>
      <c r="F64" s="36">
        <v>15</v>
      </c>
      <c r="G64" s="36">
        <f>E64*F64</f>
        <v>60</v>
      </c>
    </row>
    <row r="65" spans="1:8" s="1" customFormat="1" ht="38.25" x14ac:dyDescent="0.2">
      <c r="A65" s="1" t="s">
        <v>262</v>
      </c>
      <c r="B65" s="3"/>
      <c r="D65" s="62"/>
      <c r="F65" s="36"/>
      <c r="G65" s="36"/>
      <c r="H65" s="1">
        <f>4*(F56+F57)-SUM(G52:G55,G134,G136)</f>
        <v>-10</v>
      </c>
    </row>
    <row r="66" spans="1:8" s="34" customFormat="1" x14ac:dyDescent="0.2">
      <c r="B66" s="3"/>
      <c r="D66" s="25"/>
      <c r="F66" s="46"/>
      <c r="G66" s="46"/>
    </row>
    <row r="67" spans="1:8" s="40" customFormat="1" x14ac:dyDescent="0.25">
      <c r="A67" s="70" t="s">
        <v>88</v>
      </c>
      <c r="B67" s="31"/>
      <c r="C67" s="74"/>
      <c r="D67" s="31"/>
      <c r="E67" s="30"/>
      <c r="F67" s="30"/>
      <c r="G67" s="30"/>
    </row>
    <row r="68" spans="1:8" s="20" customFormat="1" ht="25.5" x14ac:dyDescent="0.2">
      <c r="A68" s="50" t="s">
        <v>76</v>
      </c>
      <c r="B68" s="17" t="s">
        <v>23</v>
      </c>
      <c r="C68" s="1" t="s">
        <v>78</v>
      </c>
      <c r="D68" s="17" t="s">
        <v>77</v>
      </c>
      <c r="E68" s="26">
        <v>8</v>
      </c>
      <c r="F68" s="26">
        <v>87</v>
      </c>
      <c r="G68" s="26">
        <f>E68*F68</f>
        <v>696</v>
      </c>
      <c r="H68" s="61"/>
    </row>
    <row r="69" spans="1:8" s="20" customFormat="1" ht="12.75" x14ac:dyDescent="0.2">
      <c r="A69" s="50" t="s">
        <v>106</v>
      </c>
      <c r="B69" s="17" t="s">
        <v>23</v>
      </c>
      <c r="C69" s="1" t="s">
        <v>82</v>
      </c>
      <c r="D69" s="17" t="s">
        <v>79</v>
      </c>
      <c r="E69" s="26">
        <v>8</v>
      </c>
      <c r="F69" s="26">
        <v>20</v>
      </c>
      <c r="G69" s="26">
        <f>E69*F69</f>
        <v>160</v>
      </c>
      <c r="H69" s="61"/>
    </row>
    <row r="70" spans="1:8" s="20" customFormat="1" ht="12.75" x14ac:dyDescent="0.2">
      <c r="A70" s="50" t="s">
        <v>80</v>
      </c>
      <c r="B70" s="17" t="s">
        <v>23</v>
      </c>
      <c r="C70" s="1" t="s">
        <v>81</v>
      </c>
      <c r="D70" s="17" t="s">
        <v>83</v>
      </c>
      <c r="E70" s="26">
        <v>8</v>
      </c>
      <c r="F70" s="26">
        <v>26</v>
      </c>
      <c r="G70" s="26">
        <f>E70*F70</f>
        <v>208</v>
      </c>
      <c r="H70" s="61"/>
    </row>
    <row r="71" spans="1:8" s="1" customFormat="1" ht="51" x14ac:dyDescent="0.2">
      <c r="A71" s="1" t="s">
        <v>244</v>
      </c>
      <c r="B71" s="3" t="s">
        <v>23</v>
      </c>
      <c r="C71" s="1" t="s">
        <v>235</v>
      </c>
      <c r="D71" s="3" t="s">
        <v>209</v>
      </c>
      <c r="E71" s="1">
        <v>0</v>
      </c>
      <c r="F71" s="36">
        <v>128</v>
      </c>
      <c r="G71" s="36">
        <f>E71*F71</f>
        <v>0</v>
      </c>
    </row>
    <row r="72" spans="1:8" s="1" customFormat="1" ht="25.5" x14ac:dyDescent="0.2">
      <c r="A72" s="1" t="s">
        <v>245</v>
      </c>
      <c r="B72" s="3" t="s">
        <v>23</v>
      </c>
      <c r="C72" s="1" t="s">
        <v>236</v>
      </c>
      <c r="D72" s="3" t="s">
        <v>61</v>
      </c>
      <c r="E72" s="1">
        <v>0</v>
      </c>
      <c r="F72" s="36">
        <v>27</v>
      </c>
      <c r="G72" s="36">
        <f>E72*F72</f>
        <v>0</v>
      </c>
    </row>
    <row r="73" spans="1:8" s="1" customFormat="1" ht="12.75" x14ac:dyDescent="0.2">
      <c r="A73" s="1" t="s">
        <v>69</v>
      </c>
      <c r="B73" s="3" t="s">
        <v>23</v>
      </c>
      <c r="C73" s="1" t="s">
        <v>39</v>
      </c>
      <c r="D73" s="3" t="s">
        <v>59</v>
      </c>
      <c r="E73" s="1">
        <v>4</v>
      </c>
      <c r="F73" s="36">
        <v>89</v>
      </c>
      <c r="G73" s="36">
        <f>F73*E73</f>
        <v>356</v>
      </c>
    </row>
    <row r="74" spans="1:8" s="20" customFormat="1" ht="12.75" x14ac:dyDescent="0.2">
      <c r="A74" s="48" t="s">
        <v>73</v>
      </c>
      <c r="B74" s="17" t="s">
        <v>23</v>
      </c>
      <c r="C74" s="48" t="s">
        <v>85</v>
      </c>
      <c r="D74" s="10" t="s">
        <v>67</v>
      </c>
      <c r="E74" s="24">
        <v>8</v>
      </c>
      <c r="F74" s="24">
        <v>14</v>
      </c>
      <c r="G74" s="26">
        <f>E74*F74</f>
        <v>112</v>
      </c>
      <c r="H74" s="61"/>
    </row>
    <row r="75" spans="1:8" s="1" customFormat="1" ht="12.75" x14ac:dyDescent="0.2">
      <c r="A75" s="1" t="s">
        <v>72</v>
      </c>
      <c r="B75" s="3" t="s">
        <v>23</v>
      </c>
      <c r="C75" s="1" t="s">
        <v>64</v>
      </c>
      <c r="D75" s="3" t="s">
        <v>65</v>
      </c>
      <c r="E75" s="1">
        <v>4</v>
      </c>
      <c r="F75" s="36">
        <v>16</v>
      </c>
      <c r="G75" s="36">
        <f>E75*F75</f>
        <v>64</v>
      </c>
    </row>
    <row r="76" spans="1:8" s="1" customFormat="1" ht="12.75" x14ac:dyDescent="0.2">
      <c r="A76" s="1" t="s">
        <v>71</v>
      </c>
      <c r="B76" s="3" t="s">
        <v>23</v>
      </c>
      <c r="C76" s="1" t="s">
        <v>89</v>
      </c>
      <c r="D76" s="3" t="s">
        <v>90</v>
      </c>
      <c r="E76" s="1">
        <v>16</v>
      </c>
      <c r="F76" s="36">
        <v>7</v>
      </c>
      <c r="G76" s="36">
        <f>E76*F76</f>
        <v>112</v>
      </c>
    </row>
    <row r="77" spans="1:8" s="20" customFormat="1" ht="25.5" x14ac:dyDescent="0.2">
      <c r="A77" s="48" t="s">
        <v>93</v>
      </c>
      <c r="B77" s="5" t="s">
        <v>23</v>
      </c>
      <c r="C77" s="75" t="s">
        <v>92</v>
      </c>
      <c r="D77" s="16" t="s">
        <v>91</v>
      </c>
      <c r="E77" s="18">
        <v>4</v>
      </c>
      <c r="F77" s="18">
        <v>50</v>
      </c>
      <c r="G77" s="18">
        <f>E77*F77</f>
        <v>200</v>
      </c>
      <c r="H77" s="61"/>
    </row>
    <row r="78" spans="1:8" s="20" customFormat="1" ht="12.75" x14ac:dyDescent="0.2">
      <c r="A78" s="48" t="s">
        <v>95</v>
      </c>
      <c r="B78" s="5" t="s">
        <v>23</v>
      </c>
      <c r="C78" s="2" t="s">
        <v>96</v>
      </c>
      <c r="D78" s="16" t="s">
        <v>94</v>
      </c>
      <c r="E78" s="18">
        <v>8</v>
      </c>
      <c r="F78" s="18">
        <v>5</v>
      </c>
      <c r="G78" s="18">
        <f>E78*F78</f>
        <v>40</v>
      </c>
      <c r="H78" s="61"/>
    </row>
    <row r="79" spans="1:8" s="1" customFormat="1" ht="12.75" x14ac:dyDescent="0.2">
      <c r="A79" s="1" t="s">
        <v>48</v>
      </c>
      <c r="B79" s="1" t="s">
        <v>23</v>
      </c>
      <c r="C79" s="1" t="s">
        <v>48</v>
      </c>
      <c r="D79" s="1" t="s">
        <v>47</v>
      </c>
      <c r="E79" s="7">
        <v>4</v>
      </c>
      <c r="F79" s="7">
        <v>6</v>
      </c>
      <c r="G79" s="7">
        <f>E79*F79</f>
        <v>24</v>
      </c>
    </row>
    <row r="80" spans="1:8" s="1" customFormat="1" ht="12.75" x14ac:dyDescent="0.2">
      <c r="A80" s="1" t="s">
        <v>49</v>
      </c>
      <c r="B80" s="1" t="s">
        <v>23</v>
      </c>
      <c r="C80" s="1" t="s">
        <v>49</v>
      </c>
      <c r="D80" s="1" t="s">
        <v>36</v>
      </c>
      <c r="E80" s="7">
        <v>4</v>
      </c>
      <c r="F80" s="7">
        <v>5</v>
      </c>
      <c r="G80" s="7">
        <f>E80*F80</f>
        <v>20</v>
      </c>
    </row>
    <row r="81" spans="1:8" s="1" customFormat="1" ht="12.75" x14ac:dyDescent="0.2">
      <c r="A81" s="1" t="s">
        <v>51</v>
      </c>
      <c r="B81" s="1" t="s">
        <v>23</v>
      </c>
      <c r="C81" s="1" t="s">
        <v>51</v>
      </c>
      <c r="D81" s="1" t="s">
        <v>50</v>
      </c>
      <c r="E81" s="7">
        <v>4</v>
      </c>
      <c r="F81" s="7">
        <v>8</v>
      </c>
      <c r="G81" s="7">
        <f>E81*F81</f>
        <v>32</v>
      </c>
    </row>
    <row r="82" spans="1:8" s="1" customFormat="1" ht="12.75" x14ac:dyDescent="0.2">
      <c r="A82" s="1" t="s">
        <v>102</v>
      </c>
      <c r="B82" s="3" t="s">
        <v>99</v>
      </c>
      <c r="C82" s="1" t="s">
        <v>101</v>
      </c>
      <c r="D82" s="62" t="s">
        <v>100</v>
      </c>
      <c r="E82" s="1">
        <v>4</v>
      </c>
      <c r="F82" s="36">
        <v>15</v>
      </c>
      <c r="G82" s="36">
        <f>E82*F82</f>
        <v>60</v>
      </c>
    </row>
    <row r="83" spans="1:8" s="1" customFormat="1" ht="165.75" customHeight="1" x14ac:dyDescent="0.2">
      <c r="A83" s="1" t="s">
        <v>243</v>
      </c>
      <c r="B83" s="3" t="s">
        <v>23</v>
      </c>
      <c r="C83" s="1" t="s">
        <v>259</v>
      </c>
      <c r="D83" s="62" t="s">
        <v>231</v>
      </c>
      <c r="E83" s="1">
        <v>0</v>
      </c>
      <c r="F83" s="36">
        <v>12</v>
      </c>
      <c r="G83" s="36">
        <f>E83*F83</f>
        <v>0</v>
      </c>
    </row>
    <row r="84" spans="1:8" s="1" customFormat="1" ht="38.25" x14ac:dyDescent="0.2">
      <c r="A84" s="1" t="s">
        <v>242</v>
      </c>
      <c r="B84" s="3" t="s">
        <v>23</v>
      </c>
      <c r="C84" s="1" t="s">
        <v>232</v>
      </c>
      <c r="D84" s="62" t="s">
        <v>67</v>
      </c>
      <c r="E84" s="1">
        <v>0</v>
      </c>
      <c r="F84" s="36">
        <v>14</v>
      </c>
      <c r="G84" s="36">
        <f>E84*F84</f>
        <v>0</v>
      </c>
    </row>
    <row r="85" spans="1:8" s="1" customFormat="1" ht="25.5" x14ac:dyDescent="0.2">
      <c r="A85" s="1" t="s">
        <v>258</v>
      </c>
      <c r="B85" s="3"/>
      <c r="D85" s="62"/>
      <c r="F85" s="36"/>
      <c r="G85" s="36"/>
      <c r="H85" s="1">
        <f>4*F83-SUM(G68:G76,G78:G82)</f>
        <v>-1836</v>
      </c>
    </row>
    <row r="86" spans="1:8" s="34" customFormat="1" x14ac:dyDescent="0.2">
      <c r="B86" s="3"/>
      <c r="D86" s="25"/>
      <c r="F86" s="46"/>
      <c r="G86" s="46"/>
    </row>
    <row r="87" spans="1:8" s="40" customFormat="1" x14ac:dyDescent="0.25">
      <c r="A87" s="70" t="s">
        <v>113</v>
      </c>
      <c r="B87" s="14"/>
      <c r="C87" s="76"/>
      <c r="D87" s="27"/>
      <c r="E87" s="27"/>
      <c r="F87" s="28"/>
      <c r="G87" s="28"/>
    </row>
    <row r="88" spans="1:8" s="40" customFormat="1" ht="25.5" x14ac:dyDescent="0.25">
      <c r="A88" s="11" t="s">
        <v>114</v>
      </c>
      <c r="B88" s="9" t="s">
        <v>23</v>
      </c>
      <c r="C88" s="11" t="s">
        <v>136</v>
      </c>
      <c r="D88" s="9" t="s">
        <v>210</v>
      </c>
      <c r="E88" s="33">
        <v>1</v>
      </c>
      <c r="F88" s="24">
        <v>178</v>
      </c>
      <c r="G88" s="24">
        <f>E88*F88</f>
        <v>178</v>
      </c>
      <c r="H88" s="30"/>
    </row>
    <row r="89" spans="1:8" s="10" customFormat="1" ht="25.5" x14ac:dyDescent="0.25">
      <c r="A89" s="11" t="s">
        <v>108</v>
      </c>
      <c r="B89" s="9" t="s">
        <v>23</v>
      </c>
      <c r="C89" s="11"/>
      <c r="D89" s="9" t="s">
        <v>203</v>
      </c>
      <c r="E89" s="33">
        <v>1</v>
      </c>
      <c r="F89" s="33">
        <v>69</v>
      </c>
      <c r="G89" s="33">
        <f>E89*F89</f>
        <v>69</v>
      </c>
      <c r="H89" s="29"/>
    </row>
    <row r="90" spans="1:8" s="10" customFormat="1" ht="25.5" x14ac:dyDescent="0.25">
      <c r="A90" s="11" t="s">
        <v>110</v>
      </c>
      <c r="B90" s="9" t="s">
        <v>23</v>
      </c>
      <c r="C90" s="11"/>
      <c r="D90" s="9" t="s">
        <v>204</v>
      </c>
      <c r="E90" s="33">
        <v>1</v>
      </c>
      <c r="F90" s="33">
        <v>18</v>
      </c>
      <c r="G90" s="33">
        <f>E90*F90</f>
        <v>18</v>
      </c>
      <c r="H90" s="29"/>
    </row>
    <row r="91" spans="1:8" s="40" customFormat="1" ht="25.5" x14ac:dyDescent="0.25">
      <c r="A91" s="11" t="s">
        <v>112</v>
      </c>
      <c r="B91" s="9" t="s">
        <v>206</v>
      </c>
      <c r="C91" s="11"/>
      <c r="D91" s="9" t="s">
        <v>205</v>
      </c>
      <c r="E91" s="33">
        <v>1</v>
      </c>
      <c r="F91" s="24">
        <v>249</v>
      </c>
      <c r="G91" s="24">
        <f>E91*F91</f>
        <v>249</v>
      </c>
      <c r="H91" s="30"/>
    </row>
    <row r="92" spans="1:8" s="40" customFormat="1" ht="25.5" x14ac:dyDescent="0.2">
      <c r="A92" s="11" t="s">
        <v>130</v>
      </c>
      <c r="B92" s="9" t="s">
        <v>23</v>
      </c>
      <c r="C92" s="11"/>
      <c r="D92" s="5" t="s">
        <v>32</v>
      </c>
      <c r="E92" s="24">
        <v>1</v>
      </c>
      <c r="F92" s="24">
        <v>81.099999999999994</v>
      </c>
      <c r="G92" s="24">
        <f>E92*F92</f>
        <v>81.099999999999994</v>
      </c>
      <c r="H92" s="30"/>
    </row>
    <row r="93" spans="1:8" s="34" customFormat="1" x14ac:dyDescent="0.2">
      <c r="A93" s="3" t="s">
        <v>48</v>
      </c>
      <c r="B93" s="3" t="s">
        <v>23</v>
      </c>
      <c r="C93" s="3" t="s">
        <v>48</v>
      </c>
      <c r="D93" s="3" t="s">
        <v>47</v>
      </c>
      <c r="E93" s="7">
        <v>2</v>
      </c>
      <c r="F93" s="7">
        <v>6</v>
      </c>
      <c r="G93" s="7">
        <f>E93*F93</f>
        <v>12</v>
      </c>
    </row>
    <row r="94" spans="1:8" s="34" customFormat="1" x14ac:dyDescent="0.2">
      <c r="A94" s="3" t="s">
        <v>49</v>
      </c>
      <c r="B94" s="3" t="s">
        <v>23</v>
      </c>
      <c r="C94" s="3" t="s">
        <v>49</v>
      </c>
      <c r="D94" s="3" t="s">
        <v>36</v>
      </c>
      <c r="E94" s="7">
        <v>2</v>
      </c>
      <c r="F94" s="7">
        <v>5</v>
      </c>
      <c r="G94" s="7">
        <f>E94*F94</f>
        <v>10</v>
      </c>
    </row>
    <row r="95" spans="1:8" s="34" customFormat="1" x14ac:dyDescent="0.2">
      <c r="A95" s="3" t="s">
        <v>51</v>
      </c>
      <c r="B95" s="3" t="s">
        <v>23</v>
      </c>
      <c r="C95" s="3" t="s">
        <v>51</v>
      </c>
      <c r="D95" s="3" t="s">
        <v>50</v>
      </c>
      <c r="E95" s="7">
        <v>2</v>
      </c>
      <c r="F95" s="7">
        <v>8</v>
      </c>
      <c r="G95" s="7">
        <f>E95*F95</f>
        <v>16</v>
      </c>
    </row>
    <row r="96" spans="1:8" s="34" customFormat="1" x14ac:dyDescent="0.2">
      <c r="A96" s="1"/>
      <c r="B96" s="1"/>
      <c r="C96" s="1"/>
      <c r="D96" s="1"/>
      <c r="E96" s="7"/>
      <c r="F96" s="7"/>
      <c r="G96" s="7"/>
    </row>
    <row r="97" spans="1:255" s="34" customFormat="1" x14ac:dyDescent="0.2">
      <c r="A97" s="8" t="s">
        <v>115</v>
      </c>
      <c r="B97" s="1"/>
      <c r="C97" s="1"/>
      <c r="D97" s="1"/>
      <c r="E97" s="7"/>
      <c r="F97" s="7"/>
      <c r="G97" s="7"/>
    </row>
    <row r="98" spans="1:255" s="34" customFormat="1" x14ac:dyDescent="0.2">
      <c r="A98" s="3" t="s">
        <v>116</v>
      </c>
      <c r="B98" s="3" t="s">
        <v>23</v>
      </c>
      <c r="C98" s="3" t="s">
        <v>118</v>
      </c>
      <c r="D98" s="3" t="s">
        <v>117</v>
      </c>
      <c r="E98" s="36">
        <v>2</v>
      </c>
      <c r="F98" s="36">
        <v>590</v>
      </c>
      <c r="G98" s="37">
        <f>E98*F98</f>
        <v>1180</v>
      </c>
    </row>
    <row r="99" spans="1:255" s="40" customFormat="1" ht="25.5" x14ac:dyDescent="0.25">
      <c r="A99" s="11" t="s">
        <v>112</v>
      </c>
      <c r="B99" s="9" t="s">
        <v>206</v>
      </c>
      <c r="C99" s="11" t="s">
        <v>119</v>
      </c>
      <c r="D99" s="9" t="s">
        <v>205</v>
      </c>
      <c r="E99" s="38">
        <v>2</v>
      </c>
      <c r="F99" s="37">
        <v>249</v>
      </c>
      <c r="G99" s="37">
        <f>E99*F99</f>
        <v>498</v>
      </c>
      <c r="H99" s="30"/>
    </row>
    <row r="100" spans="1:255" s="40" customFormat="1" ht="25.5" x14ac:dyDescent="0.2">
      <c r="A100" s="11" t="s">
        <v>130</v>
      </c>
      <c r="B100" s="9" t="s">
        <v>23</v>
      </c>
      <c r="C100" s="11"/>
      <c r="D100" s="5" t="s">
        <v>32</v>
      </c>
      <c r="E100" s="37">
        <v>2</v>
      </c>
      <c r="F100" s="37">
        <v>81.099999999999994</v>
      </c>
      <c r="G100" s="37">
        <f>E100*F100</f>
        <v>162.19999999999999</v>
      </c>
      <c r="H100" s="30"/>
    </row>
    <row r="101" spans="1:255" s="34" customFormat="1" x14ac:dyDescent="0.2">
      <c r="A101" s="3" t="s">
        <v>123</v>
      </c>
      <c r="B101" s="3" t="s">
        <v>120</v>
      </c>
      <c r="C101" s="2" t="s">
        <v>121</v>
      </c>
      <c r="D101" s="35" t="s">
        <v>122</v>
      </c>
      <c r="E101" s="36">
        <v>2</v>
      </c>
      <c r="F101" s="36">
        <v>120</v>
      </c>
      <c r="G101" s="39">
        <f>E101*F101</f>
        <v>240</v>
      </c>
    </row>
    <row r="102" spans="1:255" s="34" customFormat="1" ht="38.25" x14ac:dyDescent="0.2">
      <c r="A102" s="3" t="s">
        <v>124</v>
      </c>
      <c r="B102" s="3" t="s">
        <v>120</v>
      </c>
      <c r="C102" s="3" t="s">
        <v>250</v>
      </c>
      <c r="D102" s="5" t="s">
        <v>125</v>
      </c>
      <c r="E102" s="36">
        <v>1</v>
      </c>
      <c r="F102" s="36">
        <v>874</v>
      </c>
      <c r="G102" s="36">
        <f>E102*F102</f>
        <v>874</v>
      </c>
    </row>
    <row r="103" spans="1:255" s="34" customFormat="1" x14ac:dyDescent="0.2">
      <c r="A103" s="3" t="s">
        <v>58</v>
      </c>
      <c r="B103" s="3" t="s">
        <v>120</v>
      </c>
      <c r="C103" s="2" t="s">
        <v>126</v>
      </c>
      <c r="D103" s="5" t="s">
        <v>127</v>
      </c>
      <c r="E103" s="36">
        <v>1</v>
      </c>
      <c r="F103" s="36">
        <v>12</v>
      </c>
      <c r="G103" s="36">
        <f>E103*F103</f>
        <v>12</v>
      </c>
    </row>
    <row r="104" spans="1:255" s="34" customFormat="1" ht="15" customHeight="1" x14ac:dyDescent="0.2">
      <c r="A104" s="3" t="s">
        <v>42</v>
      </c>
      <c r="B104" s="3" t="s">
        <v>120</v>
      </c>
      <c r="C104" s="2" t="s">
        <v>128</v>
      </c>
      <c r="D104" s="5" t="s">
        <v>129</v>
      </c>
      <c r="E104" s="36">
        <v>1</v>
      </c>
      <c r="F104" s="36">
        <v>65</v>
      </c>
      <c r="G104" s="39">
        <f>E104*F104</f>
        <v>65</v>
      </c>
    </row>
    <row r="105" spans="1:255" s="34" customFormat="1" ht="46.5" customHeight="1" x14ac:dyDescent="0.2">
      <c r="A105" s="3" t="s">
        <v>237</v>
      </c>
      <c r="B105" s="3" t="s">
        <v>23</v>
      </c>
      <c r="C105" s="48" t="s">
        <v>239</v>
      </c>
      <c r="D105" s="5" t="s">
        <v>238</v>
      </c>
      <c r="E105" s="36">
        <v>0</v>
      </c>
      <c r="F105" s="36">
        <v>575</v>
      </c>
      <c r="G105" s="39">
        <f>E105*F105</f>
        <v>0</v>
      </c>
    </row>
    <row r="106" spans="1:255" s="34" customFormat="1" ht="89.25" customHeight="1" x14ac:dyDescent="0.2">
      <c r="A106" s="3" t="s">
        <v>237</v>
      </c>
      <c r="B106" s="3" t="s">
        <v>23</v>
      </c>
      <c r="C106" s="48" t="s">
        <v>252</v>
      </c>
      <c r="D106" s="5" t="s">
        <v>240</v>
      </c>
      <c r="E106" s="36">
        <v>0</v>
      </c>
      <c r="F106" s="36">
        <v>595</v>
      </c>
      <c r="G106" s="39">
        <f>E106*F106</f>
        <v>0</v>
      </c>
    </row>
    <row r="107" spans="1:255" s="34" customFormat="1" ht="38.25" customHeight="1" x14ac:dyDescent="0.2">
      <c r="A107" s="3" t="s">
        <v>237</v>
      </c>
      <c r="B107" s="3" t="s">
        <v>23</v>
      </c>
      <c r="C107" s="48" t="s">
        <v>251</v>
      </c>
      <c r="D107" s="5" t="s">
        <v>241</v>
      </c>
      <c r="E107" s="36">
        <v>0</v>
      </c>
      <c r="F107" s="36">
        <v>25</v>
      </c>
      <c r="G107" s="39">
        <f>E107*F107</f>
        <v>0</v>
      </c>
    </row>
    <row r="108" spans="1:255" s="34" customFormat="1" x14ac:dyDescent="0.2">
      <c r="A108" s="3" t="s">
        <v>48</v>
      </c>
      <c r="B108" s="3" t="s">
        <v>23</v>
      </c>
      <c r="C108" s="3" t="s">
        <v>48</v>
      </c>
      <c r="D108" s="3" t="s">
        <v>47</v>
      </c>
      <c r="E108" s="36">
        <v>4</v>
      </c>
      <c r="F108" s="36">
        <v>6</v>
      </c>
      <c r="G108" s="36">
        <f>E108*F108</f>
        <v>24</v>
      </c>
    </row>
    <row r="109" spans="1:255" s="34" customFormat="1" x14ac:dyDescent="0.2">
      <c r="A109" s="3" t="s">
        <v>49</v>
      </c>
      <c r="B109" s="3" t="s">
        <v>23</v>
      </c>
      <c r="C109" s="3" t="s">
        <v>49</v>
      </c>
      <c r="D109" s="3" t="s">
        <v>36</v>
      </c>
      <c r="E109" s="36">
        <v>4</v>
      </c>
      <c r="F109" s="36">
        <v>5</v>
      </c>
      <c r="G109" s="36">
        <f>E109*F109</f>
        <v>20</v>
      </c>
    </row>
    <row r="110" spans="1:255" s="34" customFormat="1" x14ac:dyDescent="0.2">
      <c r="A110" s="3" t="s">
        <v>51</v>
      </c>
      <c r="B110" s="3" t="s">
        <v>23</v>
      </c>
      <c r="C110" s="3" t="s">
        <v>51</v>
      </c>
      <c r="D110" s="3" t="s">
        <v>50</v>
      </c>
      <c r="E110" s="36">
        <v>4</v>
      </c>
      <c r="F110" s="36">
        <v>8</v>
      </c>
      <c r="G110" s="36">
        <f>E110*F110</f>
        <v>32</v>
      </c>
    </row>
    <row r="111" spans="1:255" s="34" customFormat="1" ht="25.5" x14ac:dyDescent="0.2">
      <c r="A111" s="3" t="s">
        <v>260</v>
      </c>
      <c r="B111" s="3"/>
      <c r="C111" s="3"/>
      <c r="D111" s="3"/>
      <c r="E111" s="36"/>
      <c r="F111" s="36"/>
      <c r="G111" s="36"/>
      <c r="H111" s="46">
        <f>SUM(F105:F107)-SUM(G102:G104)</f>
        <v>244</v>
      </c>
    </row>
    <row r="112" spans="1:255" x14ac:dyDescent="0.2">
      <c r="A112" s="1"/>
      <c r="B112" s="1"/>
      <c r="C112" s="1"/>
      <c r="D112" s="1"/>
      <c r="E112" s="7"/>
      <c r="F112" s="7"/>
      <c r="G112" s="7"/>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4"/>
      <c r="DG112" s="34"/>
      <c r="DH112" s="34"/>
      <c r="DI112" s="34"/>
      <c r="DJ112" s="34"/>
      <c r="DK112" s="34"/>
      <c r="DL112" s="34"/>
      <c r="DM112" s="34"/>
      <c r="DN112" s="34"/>
      <c r="DO112" s="34"/>
      <c r="DP112" s="34"/>
      <c r="DQ112" s="34"/>
      <c r="DR112" s="34"/>
      <c r="DS112" s="34"/>
      <c r="DT112" s="34"/>
      <c r="DU112" s="34"/>
      <c r="DV112" s="34"/>
      <c r="DW112" s="34"/>
      <c r="DX112" s="34"/>
      <c r="DY112" s="34"/>
      <c r="DZ112" s="34"/>
      <c r="EA112" s="34"/>
      <c r="EB112" s="34"/>
      <c r="EC112" s="34"/>
      <c r="ED112" s="34"/>
      <c r="EE112" s="34"/>
      <c r="EF112" s="34"/>
      <c r="EG112" s="34"/>
      <c r="EH112" s="34"/>
      <c r="EI112" s="34"/>
      <c r="EJ112" s="34"/>
      <c r="EK112" s="34"/>
      <c r="EL112" s="34"/>
      <c r="EM112" s="34"/>
      <c r="EN112" s="34"/>
      <c r="EO112" s="34"/>
      <c r="EP112" s="34"/>
      <c r="EQ112" s="34"/>
      <c r="ER112" s="34"/>
      <c r="ES112" s="34"/>
      <c r="ET112" s="34"/>
      <c r="EU112" s="34"/>
      <c r="EV112" s="34"/>
      <c r="EW112" s="34"/>
      <c r="EX112" s="34"/>
      <c r="EY112" s="34"/>
      <c r="EZ112" s="34"/>
      <c r="FA112" s="34"/>
      <c r="FB112" s="34"/>
      <c r="FC112" s="34"/>
      <c r="FD112" s="34"/>
      <c r="FE112" s="34"/>
      <c r="FF112" s="34"/>
      <c r="FG112" s="34"/>
      <c r="FH112" s="34"/>
      <c r="FI112" s="34"/>
      <c r="FJ112" s="34"/>
      <c r="FK112" s="34"/>
      <c r="FL112" s="34"/>
      <c r="FM112" s="34"/>
      <c r="FN112" s="34"/>
      <c r="FO112" s="34"/>
      <c r="FP112" s="34"/>
      <c r="FQ112" s="34"/>
      <c r="FR112" s="34"/>
      <c r="FS112" s="34"/>
      <c r="FT112" s="34"/>
      <c r="FU112" s="34"/>
      <c r="FV112" s="34"/>
      <c r="FW112" s="34"/>
      <c r="FX112" s="34"/>
      <c r="FY112" s="34"/>
      <c r="FZ112" s="34"/>
      <c r="GA112" s="34"/>
      <c r="GB112" s="34"/>
      <c r="GC112" s="34"/>
      <c r="GD112" s="34"/>
      <c r="GE112" s="34"/>
      <c r="GF112" s="34"/>
      <c r="GG112" s="34"/>
      <c r="GH112" s="34"/>
      <c r="GI112" s="34"/>
      <c r="GJ112" s="34"/>
      <c r="GK112" s="34"/>
      <c r="GL112" s="34"/>
      <c r="GM112" s="34"/>
      <c r="GN112" s="34"/>
      <c r="GO112" s="34"/>
      <c r="GP112" s="34"/>
      <c r="GQ112" s="34"/>
      <c r="GR112" s="34"/>
      <c r="GS112" s="34"/>
      <c r="GT112" s="34"/>
      <c r="GU112" s="34"/>
      <c r="GV112" s="34"/>
      <c r="GW112" s="34"/>
      <c r="GX112" s="34"/>
      <c r="GY112" s="34"/>
      <c r="GZ112" s="34"/>
      <c r="HA112" s="34"/>
      <c r="HB112" s="34"/>
      <c r="HC112" s="34"/>
      <c r="HD112" s="34"/>
      <c r="HE112" s="34"/>
      <c r="HF112" s="34"/>
      <c r="HG112" s="34"/>
      <c r="HH112" s="34"/>
      <c r="HI112" s="34"/>
      <c r="HJ112" s="34"/>
      <c r="HK112" s="34"/>
      <c r="HL112" s="34"/>
      <c r="HM112" s="34"/>
      <c r="HN112" s="34"/>
      <c r="HO112" s="34"/>
      <c r="HP112" s="34"/>
      <c r="HQ112" s="34"/>
      <c r="HR112" s="34"/>
      <c r="HS112" s="34"/>
      <c r="HT112" s="34"/>
      <c r="HU112" s="34"/>
      <c r="HV112" s="34"/>
      <c r="HW112" s="34"/>
      <c r="HX112" s="34"/>
      <c r="HY112" s="34"/>
      <c r="HZ112" s="34"/>
      <c r="IA112" s="34"/>
      <c r="IB112" s="34"/>
      <c r="IC112" s="34"/>
      <c r="ID112" s="34"/>
      <c r="IE112" s="34"/>
      <c r="IF112" s="34"/>
      <c r="IG112" s="34"/>
      <c r="IH112" s="34"/>
      <c r="II112" s="34"/>
      <c r="IJ112" s="34"/>
      <c r="IK112" s="34"/>
      <c r="IL112" s="34"/>
      <c r="IM112" s="34"/>
      <c r="IN112" s="34"/>
      <c r="IO112" s="34"/>
      <c r="IP112" s="34"/>
      <c r="IQ112" s="34"/>
      <c r="IR112" s="34"/>
      <c r="IS112" s="34"/>
      <c r="IT112" s="34"/>
      <c r="IU112" s="34"/>
    </row>
    <row r="113" spans="1:255" x14ac:dyDescent="0.2">
      <c r="A113" s="8" t="s">
        <v>131</v>
      </c>
      <c r="B113" s="1"/>
      <c r="C113" s="1"/>
      <c r="D113" s="1"/>
      <c r="E113" s="7"/>
      <c r="F113" s="7"/>
      <c r="G113" s="7"/>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c r="DI113" s="34"/>
      <c r="DJ113" s="34"/>
      <c r="DK113" s="34"/>
      <c r="DL113" s="34"/>
      <c r="DM113" s="34"/>
      <c r="DN113" s="34"/>
      <c r="DO113" s="34"/>
      <c r="DP113" s="34"/>
      <c r="DQ113" s="34"/>
      <c r="DR113" s="34"/>
      <c r="DS113" s="34"/>
      <c r="DT113" s="34"/>
      <c r="DU113" s="34"/>
      <c r="DV113" s="34"/>
      <c r="DW113" s="34"/>
      <c r="DX113" s="34"/>
      <c r="DY113" s="34"/>
      <c r="DZ113" s="34"/>
      <c r="EA113" s="34"/>
      <c r="EB113" s="34"/>
      <c r="EC113" s="34"/>
      <c r="ED113" s="34"/>
      <c r="EE113" s="34"/>
      <c r="EF113" s="34"/>
      <c r="EG113" s="34"/>
      <c r="EH113" s="34"/>
      <c r="EI113" s="34"/>
      <c r="EJ113" s="34"/>
      <c r="EK113" s="34"/>
      <c r="EL113" s="34"/>
      <c r="EM113" s="34"/>
      <c r="EN113" s="34"/>
      <c r="EO113" s="34"/>
      <c r="EP113" s="34"/>
      <c r="EQ113" s="34"/>
      <c r="ER113" s="34"/>
      <c r="ES113" s="34"/>
      <c r="ET113" s="34"/>
      <c r="EU113" s="34"/>
      <c r="EV113" s="34"/>
      <c r="EW113" s="34"/>
      <c r="EX113" s="34"/>
      <c r="EY113" s="34"/>
      <c r="EZ113" s="34"/>
      <c r="FA113" s="34"/>
      <c r="FB113" s="34"/>
      <c r="FC113" s="34"/>
      <c r="FD113" s="34"/>
      <c r="FE113" s="34"/>
      <c r="FF113" s="34"/>
      <c r="FG113" s="34"/>
      <c r="FH113" s="34"/>
      <c r="FI113" s="34"/>
      <c r="FJ113" s="34"/>
      <c r="FK113" s="34"/>
      <c r="FL113" s="34"/>
      <c r="FM113" s="34"/>
      <c r="FN113" s="34"/>
      <c r="FO113" s="34"/>
      <c r="FP113" s="34"/>
      <c r="FQ113" s="34"/>
      <c r="FR113" s="34"/>
      <c r="FS113" s="34"/>
      <c r="FT113" s="34"/>
      <c r="FU113" s="34"/>
      <c r="FV113" s="34"/>
      <c r="FW113" s="34"/>
      <c r="FX113" s="34"/>
      <c r="FY113" s="34"/>
      <c r="FZ113" s="34"/>
      <c r="GA113" s="34"/>
      <c r="GB113" s="34"/>
      <c r="GC113" s="34"/>
      <c r="GD113" s="34"/>
      <c r="GE113" s="34"/>
      <c r="GF113" s="34"/>
      <c r="GG113" s="34"/>
      <c r="GH113" s="34"/>
      <c r="GI113" s="34"/>
      <c r="GJ113" s="34"/>
      <c r="GK113" s="34"/>
      <c r="GL113" s="34"/>
      <c r="GM113" s="34"/>
      <c r="GN113" s="34"/>
      <c r="GO113" s="34"/>
      <c r="GP113" s="34"/>
      <c r="GQ113" s="34"/>
      <c r="GR113" s="34"/>
      <c r="GS113" s="34"/>
      <c r="GT113" s="34"/>
      <c r="GU113" s="34"/>
      <c r="GV113" s="34"/>
      <c r="GW113" s="34"/>
      <c r="GX113" s="34"/>
      <c r="GY113" s="34"/>
      <c r="GZ113" s="34"/>
      <c r="HA113" s="34"/>
      <c r="HB113" s="34"/>
      <c r="HC113" s="34"/>
      <c r="HD113" s="34"/>
      <c r="HE113" s="34"/>
      <c r="HF113" s="34"/>
      <c r="HG113" s="34"/>
      <c r="HH113" s="34"/>
      <c r="HI113" s="34"/>
      <c r="HJ113" s="34"/>
      <c r="HK113" s="34"/>
      <c r="HL113" s="34"/>
      <c r="HM113" s="34"/>
      <c r="HN113" s="34"/>
      <c r="HO113" s="34"/>
      <c r="HP113" s="34"/>
      <c r="HQ113" s="34"/>
      <c r="HR113" s="34"/>
      <c r="HS113" s="34"/>
      <c r="HT113" s="34"/>
      <c r="HU113" s="34"/>
      <c r="HV113" s="34"/>
      <c r="HW113" s="34"/>
      <c r="HX113" s="34"/>
      <c r="HY113" s="34"/>
      <c r="HZ113" s="34"/>
      <c r="IA113" s="34"/>
      <c r="IB113" s="34"/>
      <c r="IC113" s="34"/>
      <c r="ID113" s="34"/>
      <c r="IE113" s="34"/>
      <c r="IF113" s="34"/>
      <c r="IG113" s="34"/>
      <c r="IH113" s="34"/>
      <c r="II113" s="34"/>
      <c r="IJ113" s="34"/>
      <c r="IK113" s="34"/>
      <c r="IL113" s="34"/>
      <c r="IM113" s="34"/>
      <c r="IN113" s="34"/>
      <c r="IO113" s="34"/>
      <c r="IP113" s="34"/>
      <c r="IQ113" s="34"/>
      <c r="IR113" s="34"/>
      <c r="IS113" s="34"/>
      <c r="IT113" s="34"/>
      <c r="IU113" s="34"/>
    </row>
    <row r="114" spans="1:255" ht="242.25" x14ac:dyDescent="0.2">
      <c r="A114" s="48" t="s">
        <v>137</v>
      </c>
      <c r="B114" s="10" t="s">
        <v>33</v>
      </c>
      <c r="C114" s="48"/>
      <c r="D114" s="48" t="s">
        <v>182</v>
      </c>
      <c r="E114" s="37">
        <v>1</v>
      </c>
      <c r="F114" s="37">
        <v>949</v>
      </c>
      <c r="G114" s="37">
        <f>E114*F114</f>
        <v>949</v>
      </c>
    </row>
    <row r="115" spans="1:255" s="34" customFormat="1" ht="63.75" customHeight="1" x14ac:dyDescent="0.2">
      <c r="A115" s="1" t="s">
        <v>132</v>
      </c>
      <c r="B115" s="1" t="s">
        <v>133</v>
      </c>
      <c r="C115" s="13" t="s">
        <v>135</v>
      </c>
      <c r="D115" s="1" t="s">
        <v>134</v>
      </c>
      <c r="E115" s="36">
        <v>1</v>
      </c>
      <c r="F115" s="36">
        <v>25</v>
      </c>
      <c r="G115" s="36">
        <f>F115*E115</f>
        <v>25</v>
      </c>
    </row>
    <row r="116" spans="1:255" s="40" customFormat="1" ht="51" x14ac:dyDescent="0.25">
      <c r="A116" s="48" t="s">
        <v>114</v>
      </c>
      <c r="B116" s="10" t="s">
        <v>23</v>
      </c>
      <c r="C116" s="48" t="s">
        <v>138</v>
      </c>
      <c r="D116" s="10" t="s">
        <v>210</v>
      </c>
      <c r="E116" s="38">
        <v>1</v>
      </c>
      <c r="F116" s="37">
        <v>178</v>
      </c>
      <c r="G116" s="37">
        <f>E116*F116</f>
        <v>178</v>
      </c>
      <c r="H116" s="30"/>
    </row>
    <row r="117" spans="1:255" ht="25.5" x14ac:dyDescent="0.2">
      <c r="A117" s="48" t="s">
        <v>35</v>
      </c>
      <c r="B117" s="10" t="s">
        <v>23</v>
      </c>
      <c r="C117" s="48"/>
      <c r="D117" s="10" t="s">
        <v>55</v>
      </c>
      <c r="E117" s="37">
        <v>1</v>
      </c>
      <c r="F117" s="37">
        <v>40</v>
      </c>
      <c r="G117" s="37">
        <f>E117*F117</f>
        <v>40</v>
      </c>
    </row>
    <row r="118" spans="1:255" s="10" customFormat="1" ht="25.5" x14ac:dyDescent="0.25">
      <c r="A118" s="48" t="s">
        <v>108</v>
      </c>
      <c r="B118" s="10" t="s">
        <v>23</v>
      </c>
      <c r="C118" s="48"/>
      <c r="D118" s="10" t="s">
        <v>109</v>
      </c>
      <c r="E118" s="38">
        <v>1</v>
      </c>
      <c r="F118" s="38">
        <v>59.2</v>
      </c>
      <c r="G118" s="38">
        <f>E118*F118</f>
        <v>59.2</v>
      </c>
      <c r="H118" s="29"/>
    </row>
    <row r="119" spans="1:255" s="10" customFormat="1" ht="25.5" x14ac:dyDescent="0.25">
      <c r="A119" s="48" t="s">
        <v>110</v>
      </c>
      <c r="B119" s="10" t="s">
        <v>23</v>
      </c>
      <c r="C119" s="48"/>
      <c r="D119" s="10" t="s">
        <v>111</v>
      </c>
      <c r="E119" s="38">
        <v>1</v>
      </c>
      <c r="F119" s="38">
        <v>9.5</v>
      </c>
      <c r="G119" s="38">
        <f>E119*F119</f>
        <v>9.5</v>
      </c>
      <c r="H119" s="29"/>
    </row>
    <row r="120" spans="1:255" s="34" customFormat="1" ht="25.5" x14ac:dyDescent="0.2">
      <c r="A120" s="1" t="s">
        <v>139</v>
      </c>
      <c r="B120" s="1" t="s">
        <v>23</v>
      </c>
      <c r="C120" s="1" t="s">
        <v>140</v>
      </c>
      <c r="D120" s="1" t="s">
        <v>141</v>
      </c>
      <c r="E120" s="36">
        <v>1</v>
      </c>
      <c r="F120" s="36">
        <v>15</v>
      </c>
      <c r="G120" s="39">
        <f>E120*F120</f>
        <v>15</v>
      </c>
    </row>
    <row r="121" spans="1:255" s="34" customFormat="1" x14ac:dyDescent="0.2">
      <c r="A121" s="1" t="s">
        <v>42</v>
      </c>
      <c r="B121" s="1" t="s">
        <v>23</v>
      </c>
      <c r="C121" s="1" t="s">
        <v>142</v>
      </c>
      <c r="D121" s="1" t="s">
        <v>143</v>
      </c>
      <c r="E121" s="36">
        <v>1</v>
      </c>
      <c r="F121" s="36">
        <v>13.5</v>
      </c>
      <c r="G121" s="39">
        <f>E121*F121</f>
        <v>13.5</v>
      </c>
    </row>
    <row r="122" spans="1:255" s="34" customFormat="1" x14ac:dyDescent="0.2">
      <c r="A122" s="1" t="s">
        <v>48</v>
      </c>
      <c r="B122" s="1" t="s">
        <v>23</v>
      </c>
      <c r="C122" s="1" t="s">
        <v>48</v>
      </c>
      <c r="D122" s="1" t="s">
        <v>47</v>
      </c>
      <c r="E122" s="36">
        <v>3</v>
      </c>
      <c r="F122" s="36">
        <v>6</v>
      </c>
      <c r="G122" s="36">
        <f>E122*F122</f>
        <v>18</v>
      </c>
    </row>
    <row r="123" spans="1:255" s="34" customFormat="1" x14ac:dyDescent="0.2">
      <c r="A123" s="1" t="s">
        <v>49</v>
      </c>
      <c r="B123" s="1" t="s">
        <v>23</v>
      </c>
      <c r="C123" s="1" t="s">
        <v>49</v>
      </c>
      <c r="D123" s="1" t="s">
        <v>36</v>
      </c>
      <c r="E123" s="36">
        <v>3</v>
      </c>
      <c r="F123" s="36">
        <v>5</v>
      </c>
      <c r="G123" s="36">
        <f>E123*F123</f>
        <v>15</v>
      </c>
    </row>
    <row r="124" spans="1:255" s="34" customFormat="1" x14ac:dyDescent="0.2">
      <c r="A124" s="1" t="s">
        <v>51</v>
      </c>
      <c r="B124" s="1" t="s">
        <v>23</v>
      </c>
      <c r="C124" s="1" t="s">
        <v>51</v>
      </c>
      <c r="D124" s="1" t="s">
        <v>50</v>
      </c>
      <c r="E124" s="36">
        <v>3</v>
      </c>
      <c r="F124" s="36">
        <v>8</v>
      </c>
      <c r="G124" s="36">
        <f>E124*F124</f>
        <v>24</v>
      </c>
    </row>
    <row r="125" spans="1:255" s="40" customFormat="1" ht="25.5" x14ac:dyDescent="0.25">
      <c r="A125" s="48" t="s">
        <v>144</v>
      </c>
      <c r="B125" s="10" t="s">
        <v>120</v>
      </c>
      <c r="C125" s="48" t="s">
        <v>145</v>
      </c>
      <c r="D125" s="10" t="s">
        <v>146</v>
      </c>
      <c r="E125" s="38">
        <v>1</v>
      </c>
      <c r="F125" s="37">
        <v>847</v>
      </c>
      <c r="G125" s="37">
        <f>E125*F125</f>
        <v>847</v>
      </c>
      <c r="H125" s="30"/>
    </row>
    <row r="126" spans="1:255" ht="25.5" x14ac:dyDescent="0.2">
      <c r="A126" s="48" t="s">
        <v>147</v>
      </c>
      <c r="B126" s="10" t="s">
        <v>120</v>
      </c>
      <c r="C126" s="48" t="s">
        <v>149</v>
      </c>
      <c r="D126" s="10" t="s">
        <v>148</v>
      </c>
      <c r="E126" s="38">
        <v>2</v>
      </c>
      <c r="F126" s="37">
        <v>876</v>
      </c>
      <c r="G126" s="37">
        <f>E126*F126</f>
        <v>1752</v>
      </c>
      <c r="H126" s="3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c r="IT126" s="40"/>
      <c r="IU126" s="40"/>
    </row>
    <row r="127" spans="1:255" ht="102" x14ac:dyDescent="0.2">
      <c r="A127" s="48" t="s">
        <v>237</v>
      </c>
      <c r="B127" s="10" t="s">
        <v>23</v>
      </c>
      <c r="C127" s="48" t="s">
        <v>253</v>
      </c>
      <c r="D127" s="10" t="s">
        <v>265</v>
      </c>
      <c r="E127" s="38">
        <v>0</v>
      </c>
      <c r="F127" s="37">
        <v>1291.5</v>
      </c>
      <c r="G127" s="37">
        <f>E127*F127</f>
        <v>0</v>
      </c>
      <c r="H127" s="3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c r="IT127" s="40"/>
      <c r="IU127" s="40"/>
    </row>
    <row r="128" spans="1:255" ht="38.25" x14ac:dyDescent="0.2">
      <c r="A128" s="48" t="s">
        <v>261</v>
      </c>
      <c r="B128" s="10"/>
      <c r="C128" s="48"/>
      <c r="D128" s="10"/>
      <c r="E128" s="38"/>
      <c r="F128" s="37"/>
      <c r="G128" s="37"/>
      <c r="H128" s="30">
        <f>2*F127+F105-SUM(G102:G104)-SUM(G125:G126)</f>
        <v>-392</v>
      </c>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c r="IT128" s="40"/>
      <c r="IU128" s="40"/>
    </row>
    <row r="129" spans="1:255" x14ac:dyDescent="0.2">
      <c r="A129" s="11"/>
      <c r="B129" s="14"/>
      <c r="C129" s="15"/>
      <c r="D129" s="14"/>
      <c r="E129" s="14"/>
      <c r="F129" s="30"/>
      <c r="G129" s="30"/>
      <c r="H129" s="3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c r="IT129" s="40"/>
      <c r="IU129" s="40"/>
    </row>
    <row r="130" spans="1:255" ht="25.5" x14ac:dyDescent="0.2">
      <c r="A130" s="70" t="s">
        <v>150</v>
      </c>
      <c r="B130" s="14"/>
      <c r="C130" s="15"/>
      <c r="D130" s="14"/>
      <c r="E130" s="14"/>
      <c r="F130" s="30"/>
      <c r="G130" s="30"/>
      <c r="H130" s="3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c r="IT130" s="40"/>
      <c r="IU130" s="40"/>
    </row>
    <row r="131" spans="1:255" s="40" customFormat="1" x14ac:dyDescent="0.25">
      <c r="A131" s="11" t="s">
        <v>179</v>
      </c>
      <c r="B131" s="9" t="s">
        <v>206</v>
      </c>
      <c r="C131" s="11"/>
      <c r="D131" s="9" t="s">
        <v>207</v>
      </c>
      <c r="E131" s="38">
        <v>2</v>
      </c>
      <c r="F131" s="37">
        <v>249</v>
      </c>
      <c r="G131" s="37">
        <f>E131*F131</f>
        <v>498</v>
      </c>
      <c r="H131" s="30"/>
    </row>
    <row r="132" spans="1:255" x14ac:dyDescent="0.2">
      <c r="B132" s="3"/>
      <c r="D132" s="25"/>
      <c r="E132" s="34"/>
      <c r="F132" s="46"/>
      <c r="G132" s="46"/>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c r="CQ132" s="34"/>
      <c r="CR132" s="34"/>
      <c r="CS132" s="34"/>
      <c r="CT132" s="34"/>
      <c r="CU132" s="34"/>
      <c r="CV132" s="34"/>
      <c r="CW132" s="34"/>
      <c r="CX132" s="34"/>
      <c r="CY132" s="34"/>
      <c r="CZ132" s="34"/>
      <c r="DA132" s="34"/>
      <c r="DB132" s="34"/>
      <c r="DC132" s="34"/>
      <c r="DD132" s="34"/>
      <c r="DE132" s="34"/>
      <c r="DF132" s="34"/>
      <c r="DG132" s="34"/>
      <c r="DH132" s="34"/>
      <c r="DI132" s="34"/>
      <c r="DJ132" s="34"/>
      <c r="DK132" s="34"/>
      <c r="DL132" s="34"/>
      <c r="DM132" s="34"/>
      <c r="DN132" s="34"/>
      <c r="DO132" s="34"/>
      <c r="DP132" s="34"/>
      <c r="DQ132" s="34"/>
      <c r="DR132" s="34"/>
      <c r="DS132" s="34"/>
      <c r="DT132" s="34"/>
      <c r="DU132" s="34"/>
      <c r="DV132" s="34"/>
      <c r="DW132" s="34"/>
      <c r="DX132" s="34"/>
      <c r="DY132" s="34"/>
      <c r="DZ132" s="34"/>
      <c r="EA132" s="34"/>
      <c r="EB132" s="34"/>
      <c r="EC132" s="34"/>
      <c r="ED132" s="34"/>
      <c r="EE132" s="34"/>
      <c r="EF132" s="34"/>
      <c r="EG132" s="34"/>
      <c r="EH132" s="34"/>
      <c r="EI132" s="34"/>
      <c r="EJ132" s="34"/>
      <c r="EK132" s="34"/>
      <c r="EL132" s="34"/>
      <c r="EM132" s="34"/>
      <c r="EN132" s="34"/>
      <c r="EO132" s="34"/>
      <c r="EP132" s="34"/>
      <c r="EQ132" s="34"/>
      <c r="ER132" s="34"/>
      <c r="ES132" s="34"/>
      <c r="ET132" s="34"/>
      <c r="EU132" s="34"/>
      <c r="EV132" s="34"/>
      <c r="EW132" s="34"/>
      <c r="EX132" s="34"/>
      <c r="EY132" s="34"/>
      <c r="EZ132" s="34"/>
      <c r="FA132" s="34"/>
      <c r="FB132" s="34"/>
      <c r="FC132" s="34"/>
      <c r="FD132" s="34"/>
      <c r="FE132" s="34"/>
      <c r="FF132" s="34"/>
      <c r="FG132" s="34"/>
      <c r="FH132" s="34"/>
      <c r="FI132" s="34"/>
      <c r="FJ132" s="34"/>
      <c r="FK132" s="34"/>
      <c r="FL132" s="34"/>
      <c r="FM132" s="34"/>
      <c r="FN132" s="34"/>
      <c r="FO132" s="34"/>
      <c r="FP132" s="34"/>
      <c r="FQ132" s="34"/>
      <c r="FR132" s="34"/>
      <c r="FS132" s="34"/>
      <c r="FT132" s="34"/>
      <c r="FU132" s="34"/>
      <c r="FV132" s="34"/>
      <c r="FW132" s="34"/>
      <c r="FX132" s="34"/>
      <c r="FY132" s="34"/>
      <c r="FZ132" s="34"/>
      <c r="GA132" s="34"/>
      <c r="GB132" s="34"/>
      <c r="GC132" s="34"/>
      <c r="GD132" s="34"/>
      <c r="GE132" s="34"/>
      <c r="GF132" s="34"/>
      <c r="GG132" s="34"/>
      <c r="GH132" s="34"/>
      <c r="GI132" s="34"/>
      <c r="GJ132" s="34"/>
      <c r="GK132" s="34"/>
      <c r="GL132" s="34"/>
      <c r="GM132" s="34"/>
      <c r="GN132" s="34"/>
      <c r="GO132" s="34"/>
      <c r="GP132" s="34"/>
      <c r="GQ132" s="34"/>
      <c r="GR132" s="34"/>
      <c r="GS132" s="34"/>
      <c r="GT132" s="34"/>
      <c r="GU132" s="34"/>
      <c r="GV132" s="34"/>
      <c r="GW132" s="34"/>
      <c r="GX132" s="34"/>
      <c r="GY132" s="34"/>
      <c r="GZ132" s="34"/>
      <c r="HA132" s="34"/>
      <c r="HB132" s="34"/>
      <c r="HC132" s="34"/>
      <c r="HD132" s="34"/>
      <c r="HE132" s="34"/>
      <c r="HF132" s="34"/>
      <c r="HG132" s="34"/>
      <c r="HH132" s="34"/>
      <c r="HI132" s="34"/>
      <c r="HJ132" s="34"/>
      <c r="HK132" s="34"/>
      <c r="HL132" s="34"/>
      <c r="HM132" s="34"/>
      <c r="HN132" s="34"/>
      <c r="HO132" s="34"/>
      <c r="HP132" s="34"/>
      <c r="HQ132" s="34"/>
      <c r="HR132" s="34"/>
      <c r="HS132" s="34"/>
      <c r="HT132" s="34"/>
      <c r="HU132" s="34"/>
      <c r="HV132" s="34"/>
      <c r="HW132" s="34"/>
      <c r="HX132" s="34"/>
      <c r="HY132" s="34"/>
      <c r="HZ132" s="34"/>
      <c r="IA132" s="34"/>
      <c r="IB132" s="34"/>
      <c r="IC132" s="34"/>
      <c r="ID132" s="34"/>
      <c r="IE132" s="34"/>
      <c r="IF132" s="34"/>
      <c r="IG132" s="34"/>
      <c r="IH132" s="34"/>
      <c r="II132" s="34"/>
      <c r="IJ132" s="34"/>
      <c r="IK132" s="34"/>
      <c r="IL132" s="34"/>
      <c r="IM132" s="34"/>
      <c r="IN132" s="34"/>
      <c r="IO132" s="34"/>
      <c r="IP132" s="34"/>
      <c r="IQ132" s="34"/>
      <c r="IR132" s="34"/>
      <c r="IS132" s="34"/>
      <c r="IT132" s="34"/>
      <c r="IU132" s="34"/>
    </row>
    <row r="133" spans="1:255" x14ac:dyDescent="0.2">
      <c r="A133" s="8" t="s">
        <v>43</v>
      </c>
      <c r="G133" s="12"/>
    </row>
    <row r="134" spans="1:255" ht="38.25" x14ac:dyDescent="0.2">
      <c r="A134" s="1" t="s">
        <v>254</v>
      </c>
      <c r="B134" s="16" t="s">
        <v>23</v>
      </c>
      <c r="C134" s="1" t="s">
        <v>45</v>
      </c>
      <c r="D134" s="16" t="s">
        <v>44</v>
      </c>
      <c r="E134" s="18">
        <v>1</v>
      </c>
      <c r="F134" s="18">
        <v>14</v>
      </c>
      <c r="G134" s="12">
        <f>E134*F134</f>
        <v>14</v>
      </c>
    </row>
    <row r="135" spans="1:255" x14ac:dyDescent="0.2">
      <c r="A135" s="1" t="s">
        <v>46</v>
      </c>
      <c r="B135" s="16" t="s">
        <v>23</v>
      </c>
      <c r="C135" s="1" t="s">
        <v>54</v>
      </c>
      <c r="D135" s="16" t="s">
        <v>53</v>
      </c>
      <c r="E135" s="18">
        <v>1</v>
      </c>
      <c r="F135" s="18">
        <v>29</v>
      </c>
      <c r="G135" s="12">
        <f>E135*F135</f>
        <v>29</v>
      </c>
    </row>
    <row r="136" spans="1:255" ht="38.25" x14ac:dyDescent="0.2">
      <c r="A136" s="1" t="s">
        <v>254</v>
      </c>
      <c r="B136" s="16" t="s">
        <v>23</v>
      </c>
      <c r="C136" s="23" t="s">
        <v>97</v>
      </c>
      <c r="D136" s="16" t="s">
        <v>86</v>
      </c>
      <c r="E136" s="18">
        <v>1</v>
      </c>
      <c r="F136" s="18">
        <v>28</v>
      </c>
      <c r="G136" s="18">
        <f>E136*F136</f>
        <v>28</v>
      </c>
    </row>
    <row r="139" spans="1:255" ht="15" x14ac:dyDescent="0.25">
      <c r="A139" s="71" t="s">
        <v>156</v>
      </c>
      <c r="G139" s="49">
        <f>SUM(G2:G138)</f>
        <v>20359.000000000004</v>
      </c>
    </row>
    <row r="140" spans="1:255" ht="30" x14ac:dyDescent="0.25">
      <c r="A140" s="71" t="s">
        <v>263</v>
      </c>
      <c r="G140" s="49"/>
      <c r="H140" s="68">
        <f>G139+H85+H128</f>
        <v>18131.000000000004</v>
      </c>
    </row>
    <row r="142" spans="1:255" ht="15" x14ac:dyDescent="0.25">
      <c r="A142" s="72" t="s">
        <v>157</v>
      </c>
    </row>
    <row r="143" spans="1:255" ht="76.5" x14ac:dyDescent="0.2">
      <c r="A143" s="3" t="s">
        <v>158</v>
      </c>
      <c r="B143" s="16" t="s">
        <v>162</v>
      </c>
      <c r="C143" s="3" t="s">
        <v>230</v>
      </c>
      <c r="D143" s="16" t="s">
        <v>180</v>
      </c>
      <c r="E143" s="26">
        <v>1</v>
      </c>
      <c r="F143" s="26">
        <v>40</v>
      </c>
      <c r="G143" s="7">
        <f>E143*F143</f>
        <v>40</v>
      </c>
    </row>
    <row r="144" spans="1:255" customFormat="1" ht="75" customHeight="1" x14ac:dyDescent="0.25">
      <c r="A144" s="1" t="s">
        <v>175</v>
      </c>
      <c r="B144" s="1" t="s">
        <v>176</v>
      </c>
      <c r="C144" s="50" t="s">
        <v>177</v>
      </c>
      <c r="D144" s="3">
        <v>566</v>
      </c>
      <c r="E144" s="1">
        <v>1</v>
      </c>
      <c r="F144" s="1">
        <v>1632</v>
      </c>
      <c r="G144" s="52">
        <f>E144*F144</f>
        <v>1632</v>
      </c>
    </row>
    <row r="145" spans="1:255" ht="25.5" x14ac:dyDescent="0.2">
      <c r="A145" s="1" t="s">
        <v>173</v>
      </c>
      <c r="B145" s="3" t="s">
        <v>174</v>
      </c>
      <c r="C145" s="1" t="s">
        <v>178</v>
      </c>
      <c r="D145" s="51" t="s">
        <v>172</v>
      </c>
      <c r="E145" s="4">
        <v>1</v>
      </c>
      <c r="F145" s="7">
        <v>629</v>
      </c>
      <c r="G145" s="52">
        <f>E145*F145</f>
        <v>629</v>
      </c>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c r="CP145" s="34"/>
      <c r="CQ145" s="34"/>
      <c r="CR145" s="34"/>
      <c r="CS145" s="34"/>
      <c r="CT145" s="34"/>
      <c r="CU145" s="34"/>
      <c r="CV145" s="34"/>
      <c r="CW145" s="34"/>
      <c r="CX145" s="34"/>
      <c r="CY145" s="34"/>
      <c r="CZ145" s="34"/>
      <c r="DA145" s="34"/>
      <c r="DB145" s="34"/>
      <c r="DC145" s="34"/>
      <c r="DD145" s="34"/>
      <c r="DE145" s="34"/>
      <c r="DF145" s="34"/>
      <c r="DG145" s="34"/>
      <c r="DH145" s="34"/>
      <c r="DI145" s="34"/>
      <c r="DJ145" s="34"/>
      <c r="DK145" s="34"/>
      <c r="DL145" s="34"/>
      <c r="DM145" s="34"/>
      <c r="DN145" s="34"/>
      <c r="DO145" s="34"/>
      <c r="DP145" s="34"/>
      <c r="DQ145" s="34"/>
      <c r="DR145" s="34"/>
      <c r="DS145" s="34"/>
      <c r="DT145" s="34"/>
      <c r="DU145" s="34"/>
      <c r="DV145" s="34"/>
      <c r="DW145" s="34"/>
      <c r="DX145" s="34"/>
      <c r="DY145" s="34"/>
      <c r="DZ145" s="34"/>
      <c r="EA145" s="34"/>
      <c r="EB145" s="34"/>
      <c r="EC145" s="34"/>
      <c r="ED145" s="34"/>
      <c r="EE145" s="34"/>
      <c r="EF145" s="34"/>
      <c r="EG145" s="34"/>
      <c r="EH145" s="34"/>
      <c r="EI145" s="34"/>
      <c r="EJ145" s="34"/>
      <c r="EK145" s="34"/>
      <c r="EL145" s="34"/>
      <c r="EM145" s="34"/>
      <c r="EN145" s="34"/>
      <c r="EO145" s="34"/>
      <c r="EP145" s="34"/>
      <c r="EQ145" s="34"/>
      <c r="ER145" s="34"/>
      <c r="ES145" s="34"/>
      <c r="ET145" s="34"/>
      <c r="EU145" s="34"/>
      <c r="EV145" s="34"/>
      <c r="EW145" s="34"/>
      <c r="EX145" s="34"/>
      <c r="EY145" s="34"/>
      <c r="EZ145" s="34"/>
      <c r="FA145" s="34"/>
      <c r="FB145" s="34"/>
      <c r="FC145" s="34"/>
      <c r="FD145" s="34"/>
      <c r="FE145" s="34"/>
      <c r="FF145" s="34"/>
      <c r="FG145" s="34"/>
      <c r="FH145" s="34"/>
      <c r="FI145" s="34"/>
      <c r="FJ145" s="34"/>
      <c r="FK145" s="34"/>
      <c r="FL145" s="34"/>
      <c r="FM145" s="34"/>
      <c r="FN145" s="34"/>
      <c r="FO145" s="34"/>
      <c r="FP145" s="34"/>
      <c r="FQ145" s="34"/>
      <c r="FR145" s="34"/>
      <c r="FS145" s="34"/>
      <c r="FT145" s="34"/>
      <c r="FU145" s="34"/>
      <c r="FV145" s="34"/>
      <c r="FW145" s="34"/>
      <c r="FX145" s="34"/>
      <c r="FY145" s="34"/>
      <c r="FZ145" s="34"/>
      <c r="GA145" s="34"/>
      <c r="GB145" s="34"/>
      <c r="GC145" s="34"/>
      <c r="GD145" s="34"/>
      <c r="GE145" s="34"/>
      <c r="GF145" s="34"/>
      <c r="GG145" s="34"/>
      <c r="GH145" s="34"/>
      <c r="GI145" s="34"/>
      <c r="GJ145" s="34"/>
      <c r="GK145" s="34"/>
      <c r="GL145" s="34"/>
      <c r="GM145" s="34"/>
      <c r="GN145" s="34"/>
      <c r="GO145" s="34"/>
      <c r="GP145" s="34"/>
      <c r="GQ145" s="34"/>
      <c r="GR145" s="34"/>
      <c r="GS145" s="34"/>
      <c r="GT145" s="34"/>
      <c r="GU145" s="34"/>
      <c r="GV145" s="34"/>
      <c r="GW145" s="34"/>
      <c r="GX145" s="34"/>
      <c r="GY145" s="34"/>
      <c r="GZ145" s="34"/>
      <c r="HA145" s="34"/>
      <c r="HB145" s="34"/>
      <c r="HC145" s="34"/>
      <c r="HD145" s="34"/>
      <c r="HE145" s="34"/>
      <c r="HF145" s="34"/>
      <c r="HG145" s="34"/>
      <c r="HH145" s="34"/>
      <c r="HI145" s="34"/>
      <c r="HJ145" s="34"/>
      <c r="HK145" s="34"/>
      <c r="HL145" s="34"/>
      <c r="HM145" s="34"/>
      <c r="HN145" s="34"/>
      <c r="HO145" s="34"/>
      <c r="HP145" s="34"/>
      <c r="HQ145" s="34"/>
      <c r="HR145" s="34"/>
      <c r="HS145" s="34"/>
      <c r="HT145" s="34"/>
      <c r="HU145" s="34"/>
      <c r="HV145" s="34"/>
      <c r="HW145" s="34"/>
      <c r="HX145" s="34"/>
      <c r="HY145" s="34"/>
      <c r="HZ145" s="34"/>
      <c r="IA145" s="34"/>
      <c r="IB145" s="34"/>
      <c r="IC145" s="34"/>
      <c r="ID145" s="34"/>
      <c r="IE145" s="34"/>
      <c r="IF145" s="34"/>
      <c r="IG145" s="34"/>
      <c r="IH145" s="34"/>
      <c r="II145" s="34"/>
      <c r="IJ145" s="34"/>
      <c r="IK145" s="34"/>
      <c r="IL145" s="34"/>
      <c r="IM145" s="34"/>
      <c r="IN145" s="34"/>
      <c r="IO145" s="34"/>
      <c r="IP145" s="34"/>
      <c r="IQ145" s="34"/>
      <c r="IR145" s="34"/>
      <c r="IS145" s="34"/>
      <c r="IT145" s="34"/>
      <c r="IU145" s="34"/>
    </row>
    <row r="146" spans="1:255" ht="38.25" x14ac:dyDescent="0.2">
      <c r="A146" s="3" t="s">
        <v>161</v>
      </c>
      <c r="B146" s="16" t="s">
        <v>30</v>
      </c>
      <c r="C146" s="3" t="s">
        <v>159</v>
      </c>
      <c r="D146" s="6" t="s">
        <v>160</v>
      </c>
      <c r="E146" s="26">
        <v>2</v>
      </c>
      <c r="F146" s="26">
        <v>1070</v>
      </c>
      <c r="G146" s="7">
        <f>E146*F146</f>
        <v>2140</v>
      </c>
    </row>
    <row r="147" spans="1:255" ht="127.5" x14ac:dyDescent="0.2">
      <c r="A147" s="2" t="s">
        <v>163</v>
      </c>
      <c r="B147" s="5" t="s">
        <v>33</v>
      </c>
      <c r="C147" s="2" t="s">
        <v>164</v>
      </c>
      <c r="D147" s="2" t="s">
        <v>181</v>
      </c>
      <c r="E147" s="26">
        <v>1</v>
      </c>
      <c r="F147" s="26">
        <v>499</v>
      </c>
      <c r="G147" s="26">
        <f>E147*F147</f>
        <v>499</v>
      </c>
    </row>
    <row r="148" spans="1:255" ht="114.75" x14ac:dyDescent="0.2">
      <c r="A148" s="2" t="s">
        <v>255</v>
      </c>
      <c r="B148" s="5" t="s">
        <v>33</v>
      </c>
      <c r="C148" s="2" t="s">
        <v>266</v>
      </c>
      <c r="D148" s="2" t="s">
        <v>256</v>
      </c>
      <c r="E148" s="26">
        <v>0</v>
      </c>
      <c r="F148" s="26">
        <v>509</v>
      </c>
      <c r="G148" s="26">
        <f>E148*F148</f>
        <v>0</v>
      </c>
    </row>
    <row r="149" spans="1:255" ht="38.25" x14ac:dyDescent="0.2">
      <c r="A149" s="3" t="s">
        <v>168</v>
      </c>
      <c r="B149" s="3" t="s">
        <v>166</v>
      </c>
      <c r="C149" s="3" t="s">
        <v>167</v>
      </c>
      <c r="D149" s="16" t="s">
        <v>165</v>
      </c>
      <c r="E149" s="26">
        <v>1</v>
      </c>
      <c r="F149" s="26">
        <v>595</v>
      </c>
      <c r="G149" s="26">
        <f>E149*F149</f>
        <v>595</v>
      </c>
    </row>
    <row r="150" spans="1:255" x14ac:dyDescent="0.2">
      <c r="A150" s="3" t="s">
        <v>170</v>
      </c>
      <c r="B150" s="3" t="s">
        <v>166</v>
      </c>
      <c r="C150" s="3" t="s">
        <v>171</v>
      </c>
      <c r="D150" s="16" t="s">
        <v>169</v>
      </c>
      <c r="E150" s="26">
        <v>1</v>
      </c>
      <c r="F150" s="26">
        <v>90</v>
      </c>
      <c r="G150" s="26">
        <f>E150*F150</f>
        <v>90</v>
      </c>
    </row>
    <row r="151" spans="1:255" ht="25.5" x14ac:dyDescent="0.2">
      <c r="A151" s="3" t="s">
        <v>197</v>
      </c>
      <c r="B151" s="3" t="s">
        <v>196</v>
      </c>
      <c r="C151" s="3" t="s">
        <v>198</v>
      </c>
      <c r="D151" s="16" t="s">
        <v>195</v>
      </c>
      <c r="E151" s="26"/>
      <c r="F151" s="26"/>
      <c r="G151" s="26"/>
    </row>
    <row r="152" spans="1:255" x14ac:dyDescent="0.2">
      <c r="A152" s="1"/>
      <c r="B152" s="16"/>
      <c r="C152" s="1"/>
      <c r="D152" s="16"/>
      <c r="E152" s="18"/>
      <c r="F152" s="18"/>
      <c r="G152" s="18"/>
    </row>
    <row r="153" spans="1:255" ht="15" x14ac:dyDescent="0.25">
      <c r="A153" s="71" t="s">
        <v>87</v>
      </c>
      <c r="G153" s="53">
        <f>SUM(G139:G151)</f>
        <v>25984.000000000004</v>
      </c>
    </row>
  </sheetData>
  <hyperlinks>
    <hyperlink ref="B31" r:id="rId1"/>
  </hyperlinks>
  <pageMargins left="0.7" right="0.7" top="0.75" bottom="0.75" header="0.3" footer="0.3"/>
  <pageSetup scale="94"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lynn</cp:lastModifiedBy>
  <cp:lastPrinted>2013-06-06T16:48:49Z</cp:lastPrinted>
  <dcterms:created xsi:type="dcterms:W3CDTF">2011-08-17T16:12:02Z</dcterms:created>
  <dcterms:modified xsi:type="dcterms:W3CDTF">2013-06-07T00:28:29Z</dcterms:modified>
</cp:coreProperties>
</file>